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udentiLista" sheetId="1" r:id="rId4"/>
  </sheets>
  <definedNames/>
  <calcPr/>
  <extLst>
    <ext uri="GoogleSheetsCustomDataVersion2">
      <go:sheetsCustomData xmlns:go="http://customooxmlschemas.google.com/" r:id="rId5" roundtripDataChecksum="KCT/GDbv90rwOq88BP0sDiP0UycX/5JC+eKT9YNUUys="/>
    </ext>
  </extLst>
</workbook>
</file>

<file path=xl/sharedStrings.xml><?xml version="1.0" encoding="utf-8"?>
<sst xmlns="http://schemas.openxmlformats.org/spreadsheetml/2006/main" count="422" uniqueCount="404">
  <si>
    <t>Јануар1, 20.8.</t>
  </si>
  <si>
    <t>Јануар2, 2.9.</t>
  </si>
  <si>
    <t>Јун1 22.9.</t>
  </si>
  <si>
    <t>Јун2 4.10.</t>
  </si>
  <si>
    <t>Бр.</t>
  </si>
  <si>
    <t>Индекс</t>
  </si>
  <si>
    <t>Презиме и име</t>
  </si>
  <si>
    <t>Пројекат</t>
  </si>
  <si>
    <t>Практични</t>
  </si>
  <si>
    <t>Теорија</t>
  </si>
  <si>
    <t>Укупно</t>
  </si>
  <si>
    <t>Оцена</t>
  </si>
  <si>
    <t xml:space="preserve"> 251/2024</t>
  </si>
  <si>
    <t xml:space="preserve">Kolliopoulos, Dimitrios   </t>
  </si>
  <si>
    <t xml:space="preserve"> 398/2021</t>
  </si>
  <si>
    <t xml:space="preserve">Аврамовић, Митар   </t>
  </si>
  <si>
    <t xml:space="preserve"> 255/2019</t>
  </si>
  <si>
    <t xml:space="preserve">Аксентијевић, Ђорђе   </t>
  </si>
  <si>
    <t xml:space="preserve"> 269/2020</t>
  </si>
  <si>
    <t xml:space="preserve">Амиџић, Вук   </t>
  </si>
  <si>
    <t xml:space="preserve"> 232/2022</t>
  </si>
  <si>
    <t xml:space="preserve">Анђелић, Предраг   </t>
  </si>
  <si>
    <t xml:space="preserve"> 304/2023</t>
  </si>
  <si>
    <t xml:space="preserve">Антић, Исидора   </t>
  </si>
  <si>
    <t xml:space="preserve"> 25/2018</t>
  </si>
  <si>
    <t xml:space="preserve">Арамбашић, Тодор   </t>
  </si>
  <si>
    <t xml:space="preserve"> 295/2021</t>
  </si>
  <si>
    <t xml:space="preserve">Бадрић, Немања   </t>
  </si>
  <si>
    <t xml:space="preserve"> 432/2019</t>
  </si>
  <si>
    <t xml:space="preserve">Бекоња, Марко   </t>
  </si>
  <si>
    <t xml:space="preserve"> 251/2019</t>
  </si>
  <si>
    <t xml:space="preserve">Бекчић, Драган   </t>
  </si>
  <si>
    <t xml:space="preserve"> 278/2021</t>
  </si>
  <si>
    <t xml:space="preserve">Бељић, Лазар   </t>
  </si>
  <si>
    <t xml:space="preserve"> 159/2020</t>
  </si>
  <si>
    <t xml:space="preserve">Благојевић, Наташа   </t>
  </si>
  <si>
    <t xml:space="preserve"> 17/2020</t>
  </si>
  <si>
    <t xml:space="preserve">Божовић, Матија   </t>
  </si>
  <si>
    <t xml:space="preserve"> 436/2019</t>
  </si>
  <si>
    <t xml:space="preserve">Боловић, Ана   </t>
  </si>
  <si>
    <t xml:space="preserve"> 28/2022</t>
  </si>
  <si>
    <t xml:space="preserve">Бркљач, Јована   </t>
  </si>
  <si>
    <t xml:space="preserve"> 17/2022</t>
  </si>
  <si>
    <t xml:space="preserve">Вељовић, Марко   </t>
  </si>
  <si>
    <t xml:space="preserve"> 129/2022</t>
  </si>
  <si>
    <t xml:space="preserve">Видаковић, Ана   </t>
  </si>
  <si>
    <t xml:space="preserve"> 136/2022</t>
  </si>
  <si>
    <t xml:space="preserve">Виторовић, Далибор   </t>
  </si>
  <si>
    <t xml:space="preserve"> 36/2021</t>
  </si>
  <si>
    <t xml:space="preserve">Владисављевић, Никола   </t>
  </si>
  <si>
    <t xml:space="preserve"> 176/2021</t>
  </si>
  <si>
    <t xml:space="preserve">Влатковић, Јован   </t>
  </si>
  <si>
    <t xml:space="preserve"> 266/2021</t>
  </si>
  <si>
    <t xml:space="preserve">Влаховић, Иван   </t>
  </si>
  <si>
    <t xml:space="preserve"> 26/2022</t>
  </si>
  <si>
    <t xml:space="preserve">Врачарић, Марина   </t>
  </si>
  <si>
    <t xml:space="preserve"> 399/2022</t>
  </si>
  <si>
    <t xml:space="preserve">Вујачић, Ана   </t>
  </si>
  <si>
    <t xml:space="preserve"> 51/2022</t>
  </si>
  <si>
    <t xml:space="preserve">Вујовић, Добривоје   </t>
  </si>
  <si>
    <t xml:space="preserve"> 103/2022</t>
  </si>
  <si>
    <t xml:space="preserve">Вукадиновић, Алекса   </t>
  </si>
  <si>
    <t xml:space="preserve"> 305/2023</t>
  </si>
  <si>
    <t xml:space="preserve">Вукмировић, Вук   </t>
  </si>
  <si>
    <t xml:space="preserve"> 103/2016</t>
  </si>
  <si>
    <t xml:space="preserve">Вуколић, Маја   </t>
  </si>
  <si>
    <t xml:space="preserve"> 99/2019</t>
  </si>
  <si>
    <t xml:space="preserve">Гаврић, Тања   </t>
  </si>
  <si>
    <t xml:space="preserve"> 328/2021</t>
  </si>
  <si>
    <t xml:space="preserve">Гагић, Јован   </t>
  </si>
  <si>
    <t xml:space="preserve"> 119/2020</t>
  </si>
  <si>
    <t xml:space="preserve">Гајин, Филип   </t>
  </si>
  <si>
    <t xml:space="preserve"> 131/2022</t>
  </si>
  <si>
    <t xml:space="preserve">Гајић, Реља   </t>
  </si>
  <si>
    <t xml:space="preserve"> 82/2022</t>
  </si>
  <si>
    <t xml:space="preserve">Глигорић, Мила   </t>
  </si>
  <si>
    <t xml:space="preserve"> 244/2022</t>
  </si>
  <si>
    <t xml:space="preserve">Гојаковић, Сара   </t>
  </si>
  <si>
    <t xml:space="preserve"> 216/2020</t>
  </si>
  <si>
    <t xml:space="preserve">Грујић, Мима   </t>
  </si>
  <si>
    <t xml:space="preserve"> 305/2018</t>
  </si>
  <si>
    <t xml:space="preserve">Гудурић, Урош   </t>
  </si>
  <si>
    <t xml:space="preserve"> 271/2021</t>
  </si>
  <si>
    <t xml:space="preserve">Дабовић, Матеја   </t>
  </si>
  <si>
    <t xml:space="preserve"> 40/2022</t>
  </si>
  <si>
    <t xml:space="preserve">Давидовић, Лука   </t>
  </si>
  <si>
    <t xml:space="preserve"> 141/2022</t>
  </si>
  <si>
    <t xml:space="preserve">Дељанин, Петар   </t>
  </si>
  <si>
    <t xml:space="preserve"> 162/2021</t>
  </si>
  <si>
    <t xml:space="preserve">Добродолац, Ленка   </t>
  </si>
  <si>
    <t xml:space="preserve"> 110/2019</t>
  </si>
  <si>
    <t xml:space="preserve">Докмановић, Нина   </t>
  </si>
  <si>
    <t xml:space="preserve"> 279/2019</t>
  </si>
  <si>
    <t xml:space="preserve">Достанић, Урош   </t>
  </si>
  <si>
    <t xml:space="preserve"> 44/2017</t>
  </si>
  <si>
    <t xml:space="preserve">Драгутиновић, Срђан   </t>
  </si>
  <si>
    <t xml:space="preserve"> 303/2023</t>
  </si>
  <si>
    <t xml:space="preserve">Драмићанин, Филип   </t>
  </si>
  <si>
    <t xml:space="preserve"> 160/2020</t>
  </si>
  <si>
    <t xml:space="preserve">Дробњак, Ана   </t>
  </si>
  <si>
    <t xml:space="preserve"> 59/2022</t>
  </si>
  <si>
    <t xml:space="preserve">Ђорђевић, Матија   </t>
  </si>
  <si>
    <t xml:space="preserve"> 154/2018</t>
  </si>
  <si>
    <t xml:space="preserve">Ђорђевић, Немања   </t>
  </si>
  <si>
    <t xml:space="preserve"> 365/2020</t>
  </si>
  <si>
    <t xml:space="preserve">Ђорђевић, Предраг   </t>
  </si>
  <si>
    <t xml:space="preserve"> 144/2022</t>
  </si>
  <si>
    <t xml:space="preserve">Ђукић, Александар   </t>
  </si>
  <si>
    <t xml:space="preserve"> 227/2021</t>
  </si>
  <si>
    <t xml:space="preserve">Ђурић, Јелена   </t>
  </si>
  <si>
    <t xml:space="preserve"> 158/2022</t>
  </si>
  <si>
    <t xml:space="preserve">Ђурковић, Филип   </t>
  </si>
  <si>
    <t xml:space="preserve"> 51/2020</t>
  </si>
  <si>
    <t xml:space="preserve">Еделински, Иван   </t>
  </si>
  <si>
    <t xml:space="preserve"> 287/2018</t>
  </si>
  <si>
    <t xml:space="preserve">Живковић, Дејан   </t>
  </si>
  <si>
    <t xml:space="preserve"> 67/2020</t>
  </si>
  <si>
    <t xml:space="preserve">Живковић, Наталија   </t>
  </si>
  <si>
    <t xml:space="preserve"> 135/2022</t>
  </si>
  <si>
    <t xml:space="preserve">Загорац, Бојана   </t>
  </si>
  <si>
    <t xml:space="preserve"> 130/2022</t>
  </si>
  <si>
    <t xml:space="preserve">Зекавичић, Жељко   </t>
  </si>
  <si>
    <t xml:space="preserve"> 154/2020</t>
  </si>
  <si>
    <t xml:space="preserve">Зељић, Александра   </t>
  </si>
  <si>
    <t xml:space="preserve"> 225/2017</t>
  </si>
  <si>
    <t xml:space="preserve">Зорић, Дарко   </t>
  </si>
  <si>
    <t xml:space="preserve"> 47/2022</t>
  </si>
  <si>
    <t xml:space="preserve">Зубљић, Милица   </t>
  </si>
  <si>
    <t xml:space="preserve"> 159/2021</t>
  </si>
  <si>
    <t xml:space="preserve">Ивановић, Матеја   </t>
  </si>
  <si>
    <t xml:space="preserve"> 200/2021</t>
  </si>
  <si>
    <t xml:space="preserve">Илић, Никола   </t>
  </si>
  <si>
    <t xml:space="preserve"> 40/2021</t>
  </si>
  <si>
    <t xml:space="preserve">Јакшић, Вељко   </t>
  </si>
  <si>
    <t xml:space="preserve"> 35/2022</t>
  </si>
  <si>
    <t xml:space="preserve">Јаневска, Софија   </t>
  </si>
  <si>
    <t xml:space="preserve"> 30/2022</t>
  </si>
  <si>
    <t xml:space="preserve">Јанић, Матеја   </t>
  </si>
  <si>
    <t xml:space="preserve"> 306/2023</t>
  </si>
  <si>
    <t xml:space="preserve">Јанковић, Ада   </t>
  </si>
  <si>
    <t xml:space="preserve"> 434/2017</t>
  </si>
  <si>
    <t xml:space="preserve">Јанковић, Милан   </t>
  </si>
  <si>
    <t xml:space="preserve"> 96/2020</t>
  </si>
  <si>
    <t xml:space="preserve">Јанковић, Филип   </t>
  </si>
  <si>
    <t xml:space="preserve"> 209/2021</t>
  </si>
  <si>
    <t xml:space="preserve"> 377/2020</t>
  </si>
  <si>
    <t xml:space="preserve">Јашаревић, Ненад   </t>
  </si>
  <si>
    <t xml:space="preserve"> 272/2018</t>
  </si>
  <si>
    <t xml:space="preserve">Јовановић, Алекса   </t>
  </si>
  <si>
    <t xml:space="preserve"> 50/2023</t>
  </si>
  <si>
    <t xml:space="preserve">Јовановић, Ђорђе   </t>
  </si>
  <si>
    <t xml:space="preserve"> 69/2022</t>
  </si>
  <si>
    <t xml:space="preserve">Јовановић, Лазар   </t>
  </si>
  <si>
    <t xml:space="preserve"> 34/2023</t>
  </si>
  <si>
    <t xml:space="preserve"> 122/2022</t>
  </si>
  <si>
    <t xml:space="preserve">Јовановић, Никола   </t>
  </si>
  <si>
    <t xml:space="preserve"> 292/2021</t>
  </si>
  <si>
    <t xml:space="preserve">Јовановић, Урош   </t>
  </si>
  <si>
    <t xml:space="preserve"> 283/2021</t>
  </si>
  <si>
    <t xml:space="preserve">Јокић, Невена   </t>
  </si>
  <si>
    <t xml:space="preserve"> 76/2022</t>
  </si>
  <si>
    <t xml:space="preserve">Јосиповић, Вељко   </t>
  </si>
  <si>
    <t xml:space="preserve"> 168/2021</t>
  </si>
  <si>
    <t xml:space="preserve">Кабић, Сара   </t>
  </si>
  <si>
    <t xml:space="preserve"> 86/2015</t>
  </si>
  <si>
    <t xml:space="preserve">Каракаш, Линда Анђела   </t>
  </si>
  <si>
    <t xml:space="preserve"> 112/2019</t>
  </si>
  <si>
    <t xml:space="preserve">Каралеић, Урош   </t>
  </si>
  <si>
    <t xml:space="preserve"> 173/2020</t>
  </si>
  <si>
    <t xml:space="preserve">Кизић, Лука   </t>
  </si>
  <si>
    <t xml:space="preserve"> 59/2020</t>
  </si>
  <si>
    <t xml:space="preserve">Клемпић, Дамир   </t>
  </si>
  <si>
    <t xml:space="preserve"> 104/2022</t>
  </si>
  <si>
    <t xml:space="preserve">Кнежевић, Војин   </t>
  </si>
  <si>
    <t xml:space="preserve"> 446/2022</t>
  </si>
  <si>
    <t xml:space="preserve">Ковачевић, Сретен   </t>
  </si>
  <si>
    <t xml:space="preserve"> 402/2021</t>
  </si>
  <si>
    <t xml:space="preserve">Ковачић, Анђела   </t>
  </si>
  <si>
    <t xml:space="preserve"> 138/2021</t>
  </si>
  <si>
    <t xml:space="preserve">Кочинац, Маша   </t>
  </si>
  <si>
    <t xml:space="preserve"> 115/2022</t>
  </si>
  <si>
    <t xml:space="preserve">Коџопељић, Надица   </t>
  </si>
  <si>
    <t xml:space="preserve"> 96/2022</t>
  </si>
  <si>
    <t xml:space="preserve">Крстић, Тамара   </t>
  </si>
  <si>
    <t xml:space="preserve"> 95/2022</t>
  </si>
  <si>
    <t xml:space="preserve">Кујунџић, Вид   </t>
  </si>
  <si>
    <t xml:space="preserve"> 128/2020</t>
  </si>
  <si>
    <t xml:space="preserve">Кукољ, Стефан   </t>
  </si>
  <si>
    <t xml:space="preserve"> 179/2019</t>
  </si>
  <si>
    <t xml:space="preserve">Лазић, Војислав   </t>
  </si>
  <si>
    <t xml:space="preserve"> 21/2022</t>
  </si>
  <si>
    <t xml:space="preserve">Лазић, Јована   </t>
  </si>
  <si>
    <t xml:space="preserve"> 97/2022</t>
  </si>
  <si>
    <t xml:space="preserve">Лазић, Маша   </t>
  </si>
  <si>
    <t xml:space="preserve"> 268/2021</t>
  </si>
  <si>
    <t xml:space="preserve">Лукић, Душан   </t>
  </si>
  <si>
    <t xml:space="preserve"> 57/2021</t>
  </si>
  <si>
    <t xml:space="preserve">Мајкић, Исидора   </t>
  </si>
  <si>
    <t xml:space="preserve"> 215/2022</t>
  </si>
  <si>
    <t xml:space="preserve">Максимовић, Теодора   </t>
  </si>
  <si>
    <t xml:space="preserve"> 378/2020</t>
  </si>
  <si>
    <t xml:space="preserve">Маринковић, Ђорђе   </t>
  </si>
  <si>
    <t xml:space="preserve"> 83/2022</t>
  </si>
  <si>
    <t xml:space="preserve">Маринковић, Огњен   </t>
  </si>
  <si>
    <t xml:space="preserve"> 116/2019</t>
  </si>
  <si>
    <t xml:space="preserve">Марјановић, Михаило   </t>
  </si>
  <si>
    <t xml:space="preserve"> 160/2021</t>
  </si>
  <si>
    <t xml:space="preserve">Марковић, Екатарина   </t>
  </si>
  <si>
    <t xml:space="preserve"> 123/2022</t>
  </si>
  <si>
    <t xml:space="preserve">Марковић, Михаило   </t>
  </si>
  <si>
    <t xml:space="preserve"> 41/2022</t>
  </si>
  <si>
    <t xml:space="preserve">Марковић, Огњен   </t>
  </si>
  <si>
    <t xml:space="preserve"> 214/2021</t>
  </si>
  <si>
    <t xml:space="preserve">Марчетић, Катарина   </t>
  </si>
  <si>
    <t xml:space="preserve"> 202/2020</t>
  </si>
  <si>
    <t xml:space="preserve">Матовић, Димитрије   </t>
  </si>
  <si>
    <t xml:space="preserve"> 409/2021</t>
  </si>
  <si>
    <t xml:space="preserve">Медић, Павле   </t>
  </si>
  <si>
    <t xml:space="preserve"> 168/2019</t>
  </si>
  <si>
    <t xml:space="preserve">Мијаиловић, Сава   </t>
  </si>
  <si>
    <t xml:space="preserve"> 56/2022</t>
  </si>
  <si>
    <t xml:space="preserve">Миленковић, Дуња   </t>
  </si>
  <si>
    <t xml:space="preserve"> 142/2022</t>
  </si>
  <si>
    <t xml:space="preserve">Миленковић, Кристина   </t>
  </si>
  <si>
    <t xml:space="preserve"> 209/2018</t>
  </si>
  <si>
    <t xml:space="preserve">Миленковић, Марија   </t>
  </si>
  <si>
    <t xml:space="preserve"> 117/2022</t>
  </si>
  <si>
    <t xml:space="preserve">Миленковић, Николина   </t>
  </si>
  <si>
    <t xml:space="preserve"> 4/2016</t>
  </si>
  <si>
    <t xml:space="preserve">Миливојевић, Јелена   </t>
  </si>
  <si>
    <t xml:space="preserve"> 251/2020</t>
  </si>
  <si>
    <t xml:space="preserve">Миличковић, Павле   </t>
  </si>
  <si>
    <t xml:space="preserve"> 230/2021</t>
  </si>
  <si>
    <t xml:space="preserve">Милојевић, Анастасија   </t>
  </si>
  <si>
    <t xml:space="preserve"> 396/2021</t>
  </si>
  <si>
    <t xml:space="preserve">Милосављевић, Тодор   </t>
  </si>
  <si>
    <t xml:space="preserve"> 325/2019</t>
  </si>
  <si>
    <t xml:space="preserve">Мирчић, Душан   </t>
  </si>
  <si>
    <t xml:space="preserve"> 135/2021</t>
  </si>
  <si>
    <t xml:space="preserve">Митровић, Александар   </t>
  </si>
  <si>
    <t xml:space="preserve"> 54/2022</t>
  </si>
  <si>
    <t xml:space="preserve">Михајловић, Љиљана   </t>
  </si>
  <si>
    <t xml:space="preserve"> 32/2022</t>
  </si>
  <si>
    <t xml:space="preserve">Мицић, Богдан   </t>
  </si>
  <si>
    <t xml:space="preserve"> 86/2019</t>
  </si>
  <si>
    <t xml:space="preserve">Мишмаш, Ана   </t>
  </si>
  <si>
    <t xml:space="preserve"> 397/2021</t>
  </si>
  <si>
    <t xml:space="preserve">Недељковић, Кристина   </t>
  </si>
  <si>
    <t xml:space="preserve"> 147/2021</t>
  </si>
  <si>
    <t xml:space="preserve">Недељковић, Лука   </t>
  </si>
  <si>
    <t xml:space="preserve"> 43/2022</t>
  </si>
  <si>
    <t xml:space="preserve">Недељковић, Филип   </t>
  </si>
  <si>
    <t xml:space="preserve"> 184/2022</t>
  </si>
  <si>
    <t xml:space="preserve">Нешковић, Марина   </t>
  </si>
  <si>
    <t xml:space="preserve"> 9/2022</t>
  </si>
  <si>
    <t xml:space="preserve">Нешковић, Огњен   </t>
  </si>
  <si>
    <t xml:space="preserve"> 356/2020</t>
  </si>
  <si>
    <t xml:space="preserve">Нешовић, Даринка   </t>
  </si>
  <si>
    <t xml:space="preserve"> 46/2020</t>
  </si>
  <si>
    <t xml:space="preserve">Никодијевић, Милутин   </t>
  </si>
  <si>
    <t xml:space="preserve"> 112/2021</t>
  </si>
  <si>
    <t xml:space="preserve">Николаш, Данило   </t>
  </si>
  <si>
    <t xml:space="preserve"> 137/2017</t>
  </si>
  <si>
    <t xml:space="preserve">Николић, Ђорђе   </t>
  </si>
  <si>
    <t xml:space="preserve"> 164/2022</t>
  </si>
  <si>
    <t xml:space="preserve">Николић, Лазар   </t>
  </si>
  <si>
    <t xml:space="preserve"> 43/2021</t>
  </si>
  <si>
    <t xml:space="preserve">Новаковић, Стефан   </t>
  </si>
  <si>
    <t xml:space="preserve"> 8/2019</t>
  </si>
  <si>
    <t xml:space="preserve">Обрадиновић, Ана   </t>
  </si>
  <si>
    <t xml:space="preserve"> 46/2022</t>
  </si>
  <si>
    <t xml:space="preserve">Остојић, Нина   </t>
  </si>
  <si>
    <t xml:space="preserve"> 68/2022</t>
  </si>
  <si>
    <t xml:space="preserve">Павлићевић, Наталија   </t>
  </si>
  <si>
    <t xml:space="preserve"> 197/2021</t>
  </si>
  <si>
    <t xml:space="preserve">Пандилоски, Андреј   </t>
  </si>
  <si>
    <t xml:space="preserve"> 227/2020</t>
  </si>
  <si>
    <t xml:space="preserve">Пантовић, Загорка   </t>
  </si>
  <si>
    <t xml:space="preserve"> 49/2022</t>
  </si>
  <si>
    <t xml:space="preserve">Пејчић, Богдан   </t>
  </si>
  <si>
    <t xml:space="preserve"> 307/2023</t>
  </si>
  <si>
    <t xml:space="preserve">Перишић, Марко   </t>
  </si>
  <si>
    <t xml:space="preserve"> 168/2022</t>
  </si>
  <si>
    <t xml:space="preserve">Петровић, Ања   </t>
  </si>
  <si>
    <t xml:space="preserve"> 110/2015</t>
  </si>
  <si>
    <t xml:space="preserve">Петровић, Кристина   </t>
  </si>
  <si>
    <t xml:space="preserve"> 177/2020</t>
  </si>
  <si>
    <t xml:space="preserve">Печеничић, Јелена   </t>
  </si>
  <si>
    <t xml:space="preserve"> 62/2022</t>
  </si>
  <si>
    <t xml:space="preserve">Пешић, Ненад   </t>
  </si>
  <si>
    <t xml:space="preserve"> 219/2017</t>
  </si>
  <si>
    <t xml:space="preserve">Полић, Лена   </t>
  </si>
  <si>
    <t xml:space="preserve"> 352/2020</t>
  </si>
  <si>
    <t xml:space="preserve">Поповић, Стеван   </t>
  </si>
  <si>
    <t xml:space="preserve"> 210/2020</t>
  </si>
  <si>
    <t xml:space="preserve">Поповић, Теодора   </t>
  </si>
  <si>
    <t xml:space="preserve"> 367/2022</t>
  </si>
  <si>
    <t xml:space="preserve"> 60/2018</t>
  </si>
  <si>
    <t xml:space="preserve">Пушељић, Алекса   </t>
  </si>
  <si>
    <t xml:space="preserve"> 44/2022</t>
  </si>
  <si>
    <t xml:space="preserve">Радивојевић, Вукашин   </t>
  </si>
  <si>
    <t xml:space="preserve"> 58/2020</t>
  </si>
  <si>
    <t xml:space="preserve">Радивојевић, Јана   </t>
  </si>
  <si>
    <t xml:space="preserve"> 41/2020</t>
  </si>
  <si>
    <t xml:space="preserve">Радојковић, Ана   </t>
  </si>
  <si>
    <t xml:space="preserve"> 5/2022</t>
  </si>
  <si>
    <t xml:space="preserve">Радуловић, Матија   </t>
  </si>
  <si>
    <t xml:space="preserve"> 105/2022</t>
  </si>
  <si>
    <t xml:space="preserve">Радуловић, Михаило   </t>
  </si>
  <si>
    <t xml:space="preserve"> 133/2019</t>
  </si>
  <si>
    <t xml:space="preserve">Радуловић, Никола   </t>
  </si>
  <si>
    <t xml:space="preserve"> 50/2022</t>
  </si>
  <si>
    <t xml:space="preserve">Рајчић, Лазар   </t>
  </si>
  <si>
    <t xml:space="preserve"> 240/2021</t>
  </si>
  <si>
    <t xml:space="preserve">Ранковић, Драгана   </t>
  </si>
  <si>
    <t xml:space="preserve"> 62/2021</t>
  </si>
  <si>
    <t xml:space="preserve">Ранковић, Јован   </t>
  </si>
  <si>
    <t xml:space="preserve"> 361/2022</t>
  </si>
  <si>
    <t xml:space="preserve">Рашета, Данило   </t>
  </si>
  <si>
    <t xml:space="preserve"> 233/2020</t>
  </si>
  <si>
    <t xml:space="preserve">Ритан, Лара   </t>
  </si>
  <si>
    <t xml:space="preserve"> 237/2022</t>
  </si>
  <si>
    <t xml:space="preserve">Сајић, Ђорђе   </t>
  </si>
  <si>
    <t xml:space="preserve"> 87/2022</t>
  </si>
  <si>
    <t xml:space="preserve">Секешан, Павле   </t>
  </si>
  <si>
    <t xml:space="preserve"> 90/2022</t>
  </si>
  <si>
    <t xml:space="preserve">Симић, Млађан   </t>
  </si>
  <si>
    <t xml:space="preserve"> 174/2019</t>
  </si>
  <si>
    <t xml:space="preserve">Симић, Невена   </t>
  </si>
  <si>
    <t xml:space="preserve"> 166/2022</t>
  </si>
  <si>
    <t xml:space="preserve">Спасић, Анђела   </t>
  </si>
  <si>
    <t xml:space="preserve"> 42/2022</t>
  </si>
  <si>
    <t xml:space="preserve">Спасојевић, Димитрије   </t>
  </si>
  <si>
    <t xml:space="preserve"> 133/2022</t>
  </si>
  <si>
    <t xml:space="preserve">Сретеновић, Миона   </t>
  </si>
  <si>
    <t xml:space="preserve"> 402/2022</t>
  </si>
  <si>
    <t xml:space="preserve">Стаматовић, Исидора   </t>
  </si>
  <si>
    <t xml:space="preserve"> 147/2022</t>
  </si>
  <si>
    <t xml:space="preserve">Стаматовић, Нина   </t>
  </si>
  <si>
    <t xml:space="preserve"> 289/2021</t>
  </si>
  <si>
    <t xml:space="preserve">Станковић, Андреја   </t>
  </si>
  <si>
    <t xml:space="preserve"> 231/2021</t>
  </si>
  <si>
    <t xml:space="preserve">Станковић, Барбара   </t>
  </si>
  <si>
    <t xml:space="preserve"> 86/2022</t>
  </si>
  <si>
    <t xml:space="preserve">Стевановић, Ана   </t>
  </si>
  <si>
    <t xml:space="preserve"> 243/2022</t>
  </si>
  <si>
    <t xml:space="preserve">Степановић, Страхиња   </t>
  </si>
  <si>
    <t xml:space="preserve"> 301/2020</t>
  </si>
  <si>
    <t xml:space="preserve">Стојадиновић, Немања   </t>
  </si>
  <si>
    <t xml:space="preserve"> 109/2021</t>
  </si>
  <si>
    <t xml:space="preserve">Стојановић, Дејан   </t>
  </si>
  <si>
    <t xml:space="preserve"> 277/2020</t>
  </si>
  <si>
    <t xml:space="preserve">Стојчевски, Иван   </t>
  </si>
  <si>
    <t xml:space="preserve"> 126/2021</t>
  </si>
  <si>
    <t xml:space="preserve">Стојчић, Александар   </t>
  </si>
  <si>
    <t xml:space="preserve"> 282/2021</t>
  </si>
  <si>
    <t xml:space="preserve">Стошић, Војин   </t>
  </si>
  <si>
    <t xml:space="preserve"> 67/2022</t>
  </si>
  <si>
    <t xml:space="preserve">Стошић, Лазар   </t>
  </si>
  <si>
    <t xml:space="preserve"> 27/2022</t>
  </si>
  <si>
    <t xml:space="preserve">Тасовац, Јована   </t>
  </si>
  <si>
    <t xml:space="preserve"> 156/2020</t>
  </si>
  <si>
    <t xml:space="preserve">Томић, Лазар   </t>
  </si>
  <si>
    <t xml:space="preserve"> 7/2021</t>
  </si>
  <si>
    <t xml:space="preserve">Тошић, Момчило   </t>
  </si>
  <si>
    <t xml:space="preserve"> 13/2022</t>
  </si>
  <si>
    <t xml:space="preserve">Трифуновић, Никола   </t>
  </si>
  <si>
    <t xml:space="preserve"> 164/2021</t>
  </si>
  <si>
    <t xml:space="preserve">Тришовић, Марија   </t>
  </si>
  <si>
    <t xml:space="preserve"> 474/2018</t>
  </si>
  <si>
    <t xml:space="preserve">Тришовић, Михаило   </t>
  </si>
  <si>
    <t xml:space="preserve"> 195/2020</t>
  </si>
  <si>
    <t xml:space="preserve">Туфегџић, Тимотије   </t>
  </si>
  <si>
    <t xml:space="preserve"> 120/2017</t>
  </si>
  <si>
    <t xml:space="preserve">Ћенај, Алија   </t>
  </si>
  <si>
    <t xml:space="preserve"> 254/2018</t>
  </si>
  <si>
    <t xml:space="preserve">Ћурић, Славица   </t>
  </si>
  <si>
    <t xml:space="preserve"> 19/2022</t>
  </si>
  <si>
    <t xml:space="preserve">Ћурувија, Давид   </t>
  </si>
  <si>
    <t xml:space="preserve"> 266/2017</t>
  </si>
  <si>
    <t xml:space="preserve">Угринић, Сандра   </t>
  </si>
  <si>
    <t xml:space="preserve"> 139/2022</t>
  </si>
  <si>
    <t xml:space="preserve">Филиповић, Алекса   </t>
  </si>
  <si>
    <t xml:space="preserve"> 249/2018</t>
  </si>
  <si>
    <t xml:space="preserve">Цвејић, Лазар   </t>
  </si>
  <si>
    <t xml:space="preserve"> 234/2019</t>
  </si>
  <si>
    <t xml:space="preserve">Цветковић, Алекса   </t>
  </si>
  <si>
    <t xml:space="preserve"> 199/2018</t>
  </si>
  <si>
    <t xml:space="preserve">Цветковић, Јована   </t>
  </si>
  <si>
    <t xml:space="preserve"> 157/2017</t>
  </si>
  <si>
    <t xml:space="preserve">Цветковић, Небојша   </t>
  </si>
  <si>
    <t xml:space="preserve"> 7/2022</t>
  </si>
  <si>
    <t xml:space="preserve">Цвијетиновић, Марко   </t>
  </si>
  <si>
    <t xml:space="preserve"> 157/2022</t>
  </si>
  <si>
    <t xml:space="preserve">Црномарковић, Ана   </t>
  </si>
  <si>
    <t xml:space="preserve"> 176/2019</t>
  </si>
  <si>
    <t xml:space="preserve">Црномарковић, Уна   </t>
  </si>
  <si>
    <t xml:space="preserve"> 255/2021</t>
  </si>
  <si>
    <t xml:space="preserve">Шапоњић, Ана   </t>
  </si>
  <si>
    <t xml:space="preserve"> 91/2022</t>
  </si>
  <si>
    <t xml:space="preserve">Шевић, Виктор   </t>
  </si>
  <si>
    <t xml:space="preserve"> 113/2022</t>
  </si>
  <si>
    <t xml:space="preserve">Шимшић, Даница   </t>
  </si>
  <si>
    <t>положило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</si>
</sst>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0.0"/>
      <color theme="1"/>
      <name val="Arial"/>
    </font>
    <font/>
    <font>
      <color theme="1"/>
      <name val="Arial"/>
      <scheme val="minor"/>
    </font>
    <font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81D41A"/>
        <bgColor rgb="FF81D41A"/>
      </patternFill>
    </fill>
    <fill>
      <patternFill patternType="solid">
        <fgColor rgb="FFFF9900"/>
        <bgColor rgb="FFFF9900"/>
      </patternFill>
    </fill>
    <fill>
      <patternFill patternType="solid">
        <fgColor rgb="FF9900FF"/>
        <bgColor rgb="FF9900FF"/>
      </patternFill>
    </fill>
    <fill>
      <patternFill patternType="solid">
        <fgColor rgb="FF4A86E8"/>
        <bgColor rgb="FF4A86E8"/>
      </patternFill>
    </fill>
    <fill>
      <patternFill patternType="solid">
        <fgColor rgb="FFEFEFEF"/>
        <bgColor rgb="FFEFEFEF"/>
      </patternFill>
    </fill>
  </fills>
  <borders count="9">
    <border/>
    <border>
      <left style="hair">
        <color rgb="FF000000"/>
      </left>
      <top/>
      <bottom/>
    </border>
    <border>
      <top/>
      <bottom/>
    </border>
    <border>
      <right/>
      <top/>
      <bottom/>
    </border>
    <border>
      <left style="hair">
        <color rgb="FF000000"/>
      </left>
      <right/>
      <top/>
      <bottom/>
    </border>
    <border>
      <left style="thin">
        <color rgb="FF31363B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1" fillId="3" fontId="1" numFmtId="0" xfId="0" applyAlignment="1" applyBorder="1" applyFill="1" applyFont="1">
      <alignment horizontal="center" readingOrder="0" shrinkToFit="0" vertical="bottom" wrapText="0"/>
    </xf>
    <xf borderId="1" fillId="4" fontId="1" numFmtId="0" xfId="0" applyAlignment="1" applyBorder="1" applyFill="1" applyFont="1">
      <alignment horizontal="center" readingOrder="0" shrinkToFit="0" vertical="bottom" wrapText="0"/>
    </xf>
    <xf borderId="1" fillId="5" fontId="1" numFmtId="0" xfId="0" applyAlignment="1" applyBorder="1" applyFill="1" applyFont="1">
      <alignment horizontal="center" readingOrder="0" shrinkToFit="0" vertical="bottom" wrapText="0"/>
    </xf>
    <xf borderId="0" fillId="0" fontId="1" numFmtId="0" xfId="0" applyAlignment="1" applyFont="1">
      <alignment shrinkToFit="0" vertical="bottom" wrapText="0"/>
    </xf>
    <xf borderId="4" fillId="2" fontId="1" numFmtId="0" xfId="0" applyAlignment="1" applyBorder="1" applyFont="1">
      <alignment shrinkToFit="0" vertical="bottom" wrapText="0"/>
    </xf>
    <xf borderId="5" fillId="2" fontId="1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shrinkToFit="0" vertical="bottom" wrapText="0"/>
    </xf>
    <xf borderId="7" fillId="2" fontId="1" numFmtId="0" xfId="0" applyAlignment="1" applyBorder="1" applyFont="1">
      <alignment shrinkToFit="0" vertical="bottom" wrapText="0"/>
    </xf>
    <xf borderId="4" fillId="3" fontId="1" numFmtId="0" xfId="0" applyAlignment="1" applyBorder="1" applyFont="1">
      <alignment shrinkToFit="0" vertical="bottom" wrapText="0"/>
    </xf>
    <xf borderId="5" fillId="3" fontId="1" numFmtId="0" xfId="0" applyAlignment="1" applyBorder="1" applyFont="1">
      <alignment shrinkToFit="0" vertical="bottom" wrapText="0"/>
    </xf>
    <xf borderId="6" fillId="3" fontId="1" numFmtId="0" xfId="0" applyAlignment="1" applyBorder="1" applyFont="1">
      <alignment shrinkToFit="0" vertical="bottom" wrapText="0"/>
    </xf>
    <xf borderId="7" fillId="3" fontId="1" numFmtId="0" xfId="0" applyAlignment="1" applyBorder="1" applyFont="1">
      <alignment shrinkToFit="0" vertical="bottom" wrapText="0"/>
    </xf>
    <xf borderId="4" fillId="4" fontId="1" numFmtId="0" xfId="0" applyAlignment="1" applyBorder="1" applyFont="1">
      <alignment shrinkToFit="0" vertical="bottom" wrapText="0"/>
    </xf>
    <xf borderId="5" fillId="4" fontId="1" numFmtId="0" xfId="0" applyAlignment="1" applyBorder="1" applyFont="1">
      <alignment shrinkToFit="0" vertical="bottom" wrapText="0"/>
    </xf>
    <xf borderId="6" fillId="4" fontId="1" numFmtId="0" xfId="0" applyAlignment="1" applyBorder="1" applyFont="1">
      <alignment shrinkToFit="0" vertical="bottom" wrapText="0"/>
    </xf>
    <xf borderId="7" fillId="4" fontId="1" numFmtId="0" xfId="0" applyAlignment="1" applyBorder="1" applyFont="1">
      <alignment shrinkToFit="0" vertical="bottom" wrapText="0"/>
    </xf>
    <xf borderId="4" fillId="5" fontId="1" numFmtId="0" xfId="0" applyAlignment="1" applyBorder="1" applyFont="1">
      <alignment shrinkToFit="0" vertical="bottom" wrapText="0"/>
    </xf>
    <xf borderId="5" fillId="5" fontId="1" numFmtId="0" xfId="0" applyAlignment="1" applyBorder="1" applyFont="1">
      <alignment shrinkToFit="0" vertical="bottom" wrapText="0"/>
    </xf>
    <xf borderId="6" fillId="5" fontId="1" numFmtId="0" xfId="0" applyAlignment="1" applyBorder="1" applyFont="1">
      <alignment shrinkToFit="0" vertical="bottom" wrapText="0"/>
    </xf>
    <xf borderId="7" fillId="5" fontId="1" numFmtId="0" xfId="0" applyAlignment="1" applyBorder="1" applyFont="1">
      <alignment shrinkToFit="0" vertical="bottom" wrapText="0"/>
    </xf>
    <xf borderId="0" fillId="0" fontId="3" numFmtId="0" xfId="0" applyFont="1"/>
    <xf borderId="8" fillId="0" fontId="4" numFmtId="0" xfId="0" applyAlignment="1" applyBorder="1" applyFont="1">
      <alignment shrinkToFit="0" vertical="bottom" wrapText="0"/>
    </xf>
    <xf borderId="8" fillId="0" fontId="3" numFmtId="0" xfId="0" applyBorder="1" applyFont="1"/>
    <xf borderId="0" fillId="0" fontId="3" numFmtId="0" xfId="0" applyAlignment="1" applyFont="1">
      <alignment readingOrder="0"/>
    </xf>
    <xf borderId="8" fillId="0" fontId="4" numFmtId="0" xfId="0" applyAlignment="1" applyBorder="1" applyFont="1">
      <alignment readingOrder="0" shrinkToFit="0" vertical="bottom" wrapText="0"/>
    </xf>
    <xf borderId="8" fillId="0" fontId="3" numFmtId="0" xfId="0" applyBorder="1" applyFont="1"/>
    <xf borderId="8" fillId="0" fontId="3" numFmtId="0" xfId="0" applyAlignment="1" applyBorder="1" applyFont="1">
      <alignment readingOrder="0"/>
    </xf>
    <xf borderId="0" fillId="6" fontId="3" numFmtId="0" xfId="0" applyFill="1" applyFont="1"/>
    <xf borderId="0" fillId="6" fontId="3" numFmtId="0" xfId="0" applyAlignment="1" applyFont="1">
      <alignment readingOrder="0"/>
    </xf>
    <xf borderId="0" fillId="0" fontId="3" numFmtId="0" xfId="0" applyFont="1"/>
    <xf borderId="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0"/>
  <cols>
    <col customWidth="1" min="1" max="1" width="4.5"/>
    <col customWidth="1" min="2" max="2" width="9.5"/>
    <col customWidth="1" min="3" max="3" width="24.75"/>
    <col customWidth="1" min="4" max="4" width="9.0"/>
    <col customWidth="1" min="5" max="5" width="10.88"/>
    <col customWidth="1" min="6" max="6" width="7.88"/>
    <col customWidth="1" min="7" max="7" width="7.63"/>
    <col customWidth="1" min="8" max="8" width="7.13"/>
    <col customWidth="1" min="9" max="9" width="8.0"/>
    <col customWidth="1" min="10" max="10" width="9.88"/>
    <col customWidth="1" min="11" max="11" width="8.0"/>
    <col customWidth="1" min="12" max="12" width="7.75"/>
    <col customWidth="1" min="13" max="13" width="7.13"/>
    <col customWidth="1" min="14" max="14" width="8.0"/>
    <col customWidth="1" min="15" max="15" width="9.13"/>
    <col customWidth="1" min="16" max="16" width="8.0"/>
    <col customWidth="1" min="17" max="17" width="7.13"/>
    <col customWidth="1" min="18" max="18" width="6.88"/>
    <col customWidth="1" min="19" max="19" width="8.0"/>
    <col customWidth="1" min="20" max="20" width="9.13"/>
    <col customWidth="1" min="21" max="21" width="8.0"/>
    <col customWidth="1" min="22" max="22" width="7.25"/>
    <col customWidth="1" min="23" max="23" width="7.38"/>
    <col customWidth="1" min="24" max="26" width="8.0"/>
  </cols>
  <sheetData>
    <row r="1" ht="14.25" customHeight="1">
      <c r="D1" s="1" t="s">
        <v>0</v>
      </c>
      <c r="E1" s="2"/>
      <c r="F1" s="2"/>
      <c r="G1" s="2"/>
      <c r="H1" s="3"/>
      <c r="I1" s="4" t="s">
        <v>1</v>
      </c>
      <c r="J1" s="2"/>
      <c r="K1" s="2"/>
      <c r="L1" s="2"/>
      <c r="M1" s="3"/>
      <c r="N1" s="5" t="s">
        <v>2</v>
      </c>
      <c r="O1" s="2"/>
      <c r="P1" s="2"/>
      <c r="Q1" s="2"/>
      <c r="R1" s="3"/>
      <c r="S1" s="6" t="s">
        <v>3</v>
      </c>
      <c r="T1" s="2"/>
      <c r="U1" s="2"/>
      <c r="V1" s="2"/>
      <c r="W1" s="3"/>
    </row>
    <row r="2" ht="14.25" customHeight="1">
      <c r="A2" s="7" t="s">
        <v>4</v>
      </c>
      <c r="B2" s="7" t="s">
        <v>5</v>
      </c>
      <c r="C2" s="7" t="s">
        <v>6</v>
      </c>
      <c r="D2" s="8" t="s">
        <v>7</v>
      </c>
      <c r="E2" s="9" t="s">
        <v>8</v>
      </c>
      <c r="F2" s="10" t="s">
        <v>9</v>
      </c>
      <c r="G2" s="10" t="s">
        <v>10</v>
      </c>
      <c r="H2" s="11" t="s">
        <v>11</v>
      </c>
      <c r="I2" s="12" t="s">
        <v>7</v>
      </c>
      <c r="J2" s="13" t="s">
        <v>8</v>
      </c>
      <c r="K2" s="14" t="s">
        <v>9</v>
      </c>
      <c r="L2" s="14" t="s">
        <v>10</v>
      </c>
      <c r="M2" s="15" t="s">
        <v>11</v>
      </c>
      <c r="N2" s="16" t="s">
        <v>7</v>
      </c>
      <c r="O2" s="17" t="s">
        <v>8</v>
      </c>
      <c r="P2" s="18" t="s">
        <v>9</v>
      </c>
      <c r="Q2" s="18" t="s">
        <v>10</v>
      </c>
      <c r="R2" s="19" t="s">
        <v>11</v>
      </c>
      <c r="S2" s="20" t="s">
        <v>7</v>
      </c>
      <c r="T2" s="21" t="s">
        <v>8</v>
      </c>
      <c r="U2" s="22" t="s">
        <v>9</v>
      </c>
      <c r="V2" s="22" t="s">
        <v>10</v>
      </c>
      <c r="W2" s="23" t="s">
        <v>11</v>
      </c>
    </row>
    <row r="3" ht="12.75" customHeight="1">
      <c r="A3" s="24">
        <v>1.0</v>
      </c>
      <c r="B3" s="24" t="s">
        <v>12</v>
      </c>
      <c r="C3" s="24" t="s">
        <v>13</v>
      </c>
      <c r="H3" s="25"/>
      <c r="M3" s="26"/>
      <c r="R3" s="26"/>
      <c r="W3" s="26"/>
    </row>
    <row r="4" ht="12.75" customHeight="1">
      <c r="A4" s="24">
        <v>2.0</v>
      </c>
      <c r="B4" s="24" t="s">
        <v>14</v>
      </c>
      <c r="C4" s="24" t="s">
        <v>15</v>
      </c>
      <c r="H4" s="25"/>
      <c r="M4" s="26"/>
      <c r="R4" s="26"/>
      <c r="W4" s="26"/>
    </row>
    <row r="5" ht="12.75" customHeight="1">
      <c r="A5" s="24">
        <v>3.0</v>
      </c>
      <c r="B5" s="24" t="s">
        <v>16</v>
      </c>
      <c r="C5" s="24" t="s">
        <v>17</v>
      </c>
      <c r="H5" s="25"/>
      <c r="M5" s="26"/>
      <c r="R5" s="26"/>
      <c r="W5" s="26"/>
    </row>
    <row r="6" ht="12.75" customHeight="1">
      <c r="A6" s="24">
        <v>4.0</v>
      </c>
      <c r="B6" s="24" t="s">
        <v>18</v>
      </c>
      <c r="C6" s="24" t="s">
        <v>19</v>
      </c>
      <c r="H6" s="25"/>
      <c r="M6" s="26"/>
      <c r="R6" s="26"/>
      <c r="W6" s="26"/>
    </row>
    <row r="7" ht="12.75" customHeight="1">
      <c r="A7" s="24">
        <v>5.0</v>
      </c>
      <c r="B7" s="24" t="s">
        <v>20</v>
      </c>
      <c r="C7" s="24" t="s">
        <v>21</v>
      </c>
      <c r="H7" s="25"/>
      <c r="M7" s="26"/>
      <c r="R7" s="26"/>
      <c r="W7" s="26"/>
    </row>
    <row r="8" ht="12.75" customHeight="1">
      <c r="A8" s="24">
        <v>6.0</v>
      </c>
      <c r="B8" s="24" t="s">
        <v>22</v>
      </c>
      <c r="C8" s="24" t="s">
        <v>23</v>
      </c>
      <c r="H8" s="25"/>
      <c r="M8" s="26"/>
      <c r="R8" s="26"/>
      <c r="W8" s="26"/>
    </row>
    <row r="9" ht="12.75" customHeight="1">
      <c r="A9" s="24">
        <v>7.0</v>
      </c>
      <c r="B9" s="24" t="s">
        <v>24</v>
      </c>
      <c r="C9" s="24" t="s">
        <v>25</v>
      </c>
      <c r="H9" s="25"/>
      <c r="M9" s="26"/>
      <c r="R9" s="26"/>
      <c r="W9" s="26"/>
    </row>
    <row r="10" ht="12.75" customHeight="1">
      <c r="A10" s="24">
        <v>8.0</v>
      </c>
      <c r="B10" s="24" t="s">
        <v>26</v>
      </c>
      <c r="C10" s="24" t="s">
        <v>27</v>
      </c>
      <c r="H10" s="25"/>
      <c r="M10" s="26"/>
      <c r="R10" s="26"/>
      <c r="W10" s="26"/>
    </row>
    <row r="11" ht="12.75" customHeight="1">
      <c r="A11" s="24">
        <v>9.0</v>
      </c>
      <c r="B11" s="24" t="s">
        <v>28</v>
      </c>
      <c r="C11" s="24" t="s">
        <v>29</v>
      </c>
      <c r="H11" s="25"/>
      <c r="M11" s="26"/>
      <c r="R11" s="26"/>
      <c r="W11" s="26"/>
    </row>
    <row r="12" ht="12.75" customHeight="1">
      <c r="A12" s="24">
        <v>10.0</v>
      </c>
      <c r="B12" s="24" t="s">
        <v>30</v>
      </c>
      <c r="C12" s="24" t="s">
        <v>31</v>
      </c>
      <c r="H12" s="25"/>
      <c r="M12" s="26"/>
      <c r="R12" s="26"/>
      <c r="W12" s="26"/>
    </row>
    <row r="13" ht="12.75" customHeight="1">
      <c r="A13" s="24">
        <v>11.0</v>
      </c>
      <c r="B13" s="24" t="s">
        <v>32</v>
      </c>
      <c r="C13" s="24" t="s">
        <v>33</v>
      </c>
      <c r="H13" s="25"/>
      <c r="M13" s="26"/>
      <c r="R13" s="26"/>
      <c r="W13" s="26"/>
    </row>
    <row r="14" ht="12.75" customHeight="1">
      <c r="A14" s="24">
        <v>12.0</v>
      </c>
      <c r="B14" s="24" t="s">
        <v>34</v>
      </c>
      <c r="C14" s="24" t="s">
        <v>35</v>
      </c>
      <c r="H14" s="25"/>
      <c r="M14" s="26"/>
      <c r="R14" s="26"/>
      <c r="W14" s="26"/>
    </row>
    <row r="15" ht="12.75" customHeight="1">
      <c r="A15" s="24">
        <v>13.0</v>
      </c>
      <c r="B15" s="24" t="s">
        <v>36</v>
      </c>
      <c r="C15" s="24" t="s">
        <v>37</v>
      </c>
      <c r="H15" s="25"/>
      <c r="M15" s="26"/>
      <c r="R15" s="26"/>
      <c r="W15" s="26"/>
    </row>
    <row r="16" ht="12.75" customHeight="1">
      <c r="A16" s="24">
        <v>14.0</v>
      </c>
      <c r="B16" s="24" t="s">
        <v>38</v>
      </c>
      <c r="C16" s="24" t="s">
        <v>39</v>
      </c>
      <c r="H16" s="25"/>
      <c r="M16" s="26"/>
      <c r="R16" s="26"/>
      <c r="W16" s="26"/>
    </row>
    <row r="17" ht="12.75" customHeight="1">
      <c r="A17" s="24">
        <v>15.0</v>
      </c>
      <c r="B17" s="24" t="s">
        <v>40</v>
      </c>
      <c r="C17" s="24" t="s">
        <v>41</v>
      </c>
      <c r="H17" s="25"/>
      <c r="J17" s="27">
        <v>15.0</v>
      </c>
      <c r="K17" s="24">
        <f>mround(16/20*45,1)</f>
        <v>36</v>
      </c>
      <c r="M17" s="26"/>
      <c r="R17" s="26"/>
      <c r="W17" s="26"/>
    </row>
    <row r="18" ht="12.75" customHeight="1">
      <c r="A18" s="24">
        <v>16.0</v>
      </c>
      <c r="B18" s="24" t="s">
        <v>42</v>
      </c>
      <c r="C18" s="24" t="s">
        <v>43</v>
      </c>
      <c r="D18" s="27">
        <v>45.0</v>
      </c>
      <c r="E18" s="27">
        <v>20.0</v>
      </c>
      <c r="F18" s="24">
        <f>mround(14.5/20*45,1)</f>
        <v>33</v>
      </c>
      <c r="G18" s="24">
        <f>SUM(D18:F18)</f>
        <v>98</v>
      </c>
      <c r="H18" s="28">
        <v>10.0</v>
      </c>
      <c r="M18" s="29"/>
      <c r="R18" s="29"/>
      <c r="W18" s="29"/>
    </row>
    <row r="19" ht="12.75" customHeight="1">
      <c r="A19" s="24">
        <v>17.0</v>
      </c>
      <c r="B19" s="24" t="s">
        <v>44</v>
      </c>
      <c r="C19" s="24" t="s">
        <v>45</v>
      </c>
      <c r="E19" s="27">
        <v>10.0</v>
      </c>
      <c r="F19" s="24">
        <f>mround(16.75/20*45,1)</f>
        <v>38</v>
      </c>
      <c r="H19" s="25"/>
      <c r="M19" s="26"/>
      <c r="N19" s="27">
        <v>35.0</v>
      </c>
      <c r="O19" s="27">
        <v>10.0</v>
      </c>
      <c r="P19" s="27">
        <v>38.0</v>
      </c>
      <c r="Q19" s="24">
        <f>sum(N19:P19)</f>
        <v>83</v>
      </c>
      <c r="R19" s="30">
        <v>9.0</v>
      </c>
      <c r="W19" s="29"/>
    </row>
    <row r="20" ht="12.75" customHeight="1">
      <c r="A20" s="24">
        <v>18.0</v>
      </c>
      <c r="B20" s="24" t="s">
        <v>46</v>
      </c>
      <c r="C20" s="24" t="s">
        <v>47</v>
      </c>
      <c r="H20" s="25"/>
      <c r="M20" s="26"/>
      <c r="O20" s="27">
        <v>12.0</v>
      </c>
      <c r="P20" s="31">
        <f>mround(5.5/20*45,1)</f>
        <v>12</v>
      </c>
      <c r="R20" s="26"/>
      <c r="U20" s="24">
        <f>mround(12/20*45,1)</f>
        <v>27</v>
      </c>
      <c r="W20" s="26"/>
    </row>
    <row r="21" ht="12.75" customHeight="1">
      <c r="A21" s="24">
        <v>19.0</v>
      </c>
      <c r="B21" s="24" t="s">
        <v>48</v>
      </c>
      <c r="C21" s="24" t="s">
        <v>49</v>
      </c>
      <c r="H21" s="25"/>
      <c r="M21" s="26"/>
      <c r="R21" s="26"/>
      <c r="W21" s="26"/>
    </row>
    <row r="22" ht="12.75" customHeight="1">
      <c r="A22" s="24">
        <v>20.0</v>
      </c>
      <c r="B22" s="24" t="s">
        <v>50</v>
      </c>
      <c r="C22" s="24" t="s">
        <v>51</v>
      </c>
      <c r="H22" s="25"/>
      <c r="M22" s="26"/>
      <c r="R22" s="26"/>
      <c r="W22" s="26"/>
    </row>
    <row r="23" ht="12.75" customHeight="1">
      <c r="A23" s="24">
        <v>21.0</v>
      </c>
      <c r="B23" s="24" t="s">
        <v>52</v>
      </c>
      <c r="C23" s="24" t="s">
        <v>53</v>
      </c>
      <c r="H23" s="25"/>
      <c r="M23" s="26"/>
      <c r="R23" s="26"/>
      <c r="W23" s="26"/>
    </row>
    <row r="24" ht="12.75" customHeight="1">
      <c r="A24" s="24">
        <v>22.0</v>
      </c>
      <c r="B24" s="24" t="s">
        <v>54</v>
      </c>
      <c r="C24" s="24" t="s">
        <v>55</v>
      </c>
      <c r="H24" s="25"/>
      <c r="J24" s="27">
        <v>17.0</v>
      </c>
      <c r="K24" s="24">
        <f>mround(12.75/20*45,1)</f>
        <v>29</v>
      </c>
      <c r="M24" s="26"/>
      <c r="R24" s="26"/>
      <c r="S24" s="27">
        <v>35.0</v>
      </c>
      <c r="T24" s="27">
        <v>17.0</v>
      </c>
      <c r="U24" s="27">
        <v>29.0</v>
      </c>
      <c r="V24" s="24">
        <f>sum(S24:U24)</f>
        <v>81</v>
      </c>
      <c r="W24" s="30">
        <v>9.0</v>
      </c>
    </row>
    <row r="25" ht="12.75" customHeight="1">
      <c r="A25" s="24">
        <v>23.0</v>
      </c>
      <c r="B25" s="24" t="s">
        <v>56</v>
      </c>
      <c r="C25" s="24" t="s">
        <v>57</v>
      </c>
      <c r="H25" s="25"/>
      <c r="M25" s="26"/>
      <c r="R25" s="26"/>
      <c r="W25" s="26"/>
    </row>
    <row r="26" ht="12.75" customHeight="1">
      <c r="A26" s="24">
        <v>24.0</v>
      </c>
      <c r="B26" s="24" t="s">
        <v>58</v>
      </c>
      <c r="C26" s="24" t="s">
        <v>59</v>
      </c>
      <c r="H26" s="25"/>
      <c r="M26" s="26"/>
      <c r="R26" s="26"/>
      <c r="T26" s="27">
        <v>19.5</v>
      </c>
      <c r="U26" s="24">
        <f>mround(17.5/20*45,1)</f>
        <v>39</v>
      </c>
      <c r="W26" s="26"/>
    </row>
    <row r="27" ht="12.75" customHeight="1">
      <c r="A27" s="24">
        <v>25.0</v>
      </c>
      <c r="B27" s="24" t="s">
        <v>60</v>
      </c>
      <c r="C27" s="24" t="s">
        <v>61</v>
      </c>
      <c r="D27" s="27">
        <v>35.0</v>
      </c>
      <c r="E27" s="27">
        <v>12.0</v>
      </c>
      <c r="F27" s="24">
        <f>mround(15/20*45,1)</f>
        <v>34</v>
      </c>
      <c r="G27" s="24">
        <f>SUM(D27:F27)</f>
        <v>81</v>
      </c>
      <c r="H27" s="28">
        <v>9.0</v>
      </c>
      <c r="M27" s="29"/>
      <c r="R27" s="29"/>
      <c r="W27" s="29"/>
    </row>
    <row r="28" ht="12.75" customHeight="1">
      <c r="A28" s="24">
        <v>26.0</v>
      </c>
      <c r="B28" s="24" t="s">
        <v>62</v>
      </c>
      <c r="C28" s="24" t="s">
        <v>63</v>
      </c>
      <c r="H28" s="25"/>
      <c r="M28" s="26"/>
      <c r="R28" s="26"/>
      <c r="W28" s="26"/>
    </row>
    <row r="29" ht="12.75" customHeight="1">
      <c r="A29" s="24">
        <v>27.0</v>
      </c>
      <c r="B29" s="24" t="s">
        <v>64</v>
      </c>
      <c r="C29" s="24" t="s">
        <v>65</v>
      </c>
      <c r="H29" s="25"/>
      <c r="M29" s="26"/>
      <c r="R29" s="26"/>
      <c r="W29" s="26"/>
    </row>
    <row r="30" ht="12.75" customHeight="1">
      <c r="A30" s="24">
        <v>28.0</v>
      </c>
      <c r="B30" s="24" t="s">
        <v>66</v>
      </c>
      <c r="C30" s="24" t="s">
        <v>67</v>
      </c>
      <c r="H30" s="25"/>
      <c r="M30" s="26"/>
      <c r="P30" s="24">
        <f>mround(18.25/20*45,1)</f>
        <v>41</v>
      </c>
      <c r="R30" s="26"/>
      <c r="W30" s="26"/>
    </row>
    <row r="31" ht="12.75" customHeight="1">
      <c r="A31" s="24">
        <v>29.0</v>
      </c>
      <c r="B31" s="24" t="s">
        <v>68</v>
      </c>
      <c r="C31" s="24" t="s">
        <v>69</v>
      </c>
      <c r="H31" s="25"/>
      <c r="M31" s="26"/>
      <c r="R31" s="26"/>
      <c r="W31" s="26"/>
    </row>
    <row r="32" ht="12.75" customHeight="1">
      <c r="A32" s="24">
        <v>30.0</v>
      </c>
      <c r="B32" s="24" t="s">
        <v>70</v>
      </c>
      <c r="C32" s="24" t="s">
        <v>71</v>
      </c>
      <c r="H32" s="25"/>
      <c r="M32" s="26"/>
      <c r="R32" s="26"/>
      <c r="W32" s="26"/>
    </row>
    <row r="33" ht="12.75" customHeight="1">
      <c r="A33" s="24">
        <v>31.0</v>
      </c>
      <c r="B33" s="24" t="s">
        <v>72</v>
      </c>
      <c r="C33" s="24" t="s">
        <v>73</v>
      </c>
      <c r="H33" s="25"/>
      <c r="M33" s="26"/>
      <c r="R33" s="26"/>
      <c r="W33" s="26"/>
    </row>
    <row r="34" ht="12.75" customHeight="1">
      <c r="A34" s="24">
        <v>32.0</v>
      </c>
      <c r="B34" s="24" t="s">
        <v>74</v>
      </c>
      <c r="C34" s="24" t="s">
        <v>75</v>
      </c>
      <c r="H34" s="25"/>
      <c r="M34" s="26"/>
      <c r="R34" s="26"/>
      <c r="W34" s="26"/>
    </row>
    <row r="35" ht="12.75" customHeight="1">
      <c r="A35" s="24">
        <v>33.0</v>
      </c>
      <c r="B35" s="24" t="s">
        <v>76</v>
      </c>
      <c r="C35" s="24" t="s">
        <v>77</v>
      </c>
      <c r="H35" s="25"/>
      <c r="M35" s="26"/>
      <c r="R35" s="26"/>
      <c r="W35" s="26"/>
    </row>
    <row r="36" ht="12.75" customHeight="1">
      <c r="A36" s="24">
        <v>34.0</v>
      </c>
      <c r="B36" s="24" t="s">
        <v>78</v>
      </c>
      <c r="C36" s="24" t="s">
        <v>79</v>
      </c>
      <c r="H36" s="25"/>
      <c r="M36" s="26"/>
      <c r="R36" s="26"/>
      <c r="W36" s="26"/>
    </row>
    <row r="37" ht="12.75" customHeight="1">
      <c r="A37" s="24">
        <v>35.0</v>
      </c>
      <c r="B37" s="24" t="s">
        <v>80</v>
      </c>
      <c r="C37" s="24" t="s">
        <v>81</v>
      </c>
      <c r="H37" s="25"/>
      <c r="M37" s="26"/>
      <c r="R37" s="26"/>
      <c r="W37" s="26"/>
    </row>
    <row r="38" ht="12.75" customHeight="1">
      <c r="A38" s="24">
        <v>36.0</v>
      </c>
      <c r="B38" s="24" t="s">
        <v>82</v>
      </c>
      <c r="C38" s="24" t="s">
        <v>83</v>
      </c>
      <c r="H38" s="25"/>
      <c r="M38" s="26"/>
      <c r="O38" s="27">
        <v>17.0</v>
      </c>
      <c r="P38" s="24">
        <f>mround(13.75/20*45,1)</f>
        <v>31</v>
      </c>
      <c r="R38" s="26"/>
      <c r="W38" s="26"/>
    </row>
    <row r="39" ht="12.75" customHeight="1">
      <c r="A39" s="24">
        <v>37.0</v>
      </c>
      <c r="B39" s="24" t="s">
        <v>84</v>
      </c>
      <c r="C39" s="24" t="s">
        <v>85</v>
      </c>
      <c r="H39" s="25"/>
      <c r="M39" s="26"/>
      <c r="R39" s="26"/>
      <c r="W39" s="26"/>
    </row>
    <row r="40" ht="12.75" customHeight="1">
      <c r="A40" s="24">
        <v>38.0</v>
      </c>
      <c r="B40" s="24" t="s">
        <v>86</v>
      </c>
      <c r="C40" s="24" t="s">
        <v>87</v>
      </c>
      <c r="H40" s="25"/>
      <c r="M40" s="26"/>
      <c r="R40" s="26"/>
      <c r="W40" s="26"/>
    </row>
    <row r="41" ht="12.75" customHeight="1">
      <c r="A41" s="24">
        <v>39.0</v>
      </c>
      <c r="B41" s="24" t="s">
        <v>88</v>
      </c>
      <c r="C41" s="24" t="s">
        <v>89</v>
      </c>
      <c r="H41" s="25"/>
      <c r="M41" s="26"/>
      <c r="R41" s="26"/>
      <c r="W41" s="26"/>
    </row>
    <row r="42" ht="12.75" customHeight="1">
      <c r="A42" s="24">
        <v>40.0</v>
      </c>
      <c r="B42" s="24" t="s">
        <v>90</v>
      </c>
      <c r="C42" s="24" t="s">
        <v>91</v>
      </c>
      <c r="H42" s="25"/>
      <c r="M42" s="26"/>
      <c r="R42" s="26"/>
      <c r="W42" s="26"/>
    </row>
    <row r="43" ht="12.75" customHeight="1">
      <c r="A43" s="24">
        <v>41.0</v>
      </c>
      <c r="B43" s="24" t="s">
        <v>92</v>
      </c>
      <c r="C43" s="24" t="s">
        <v>93</v>
      </c>
      <c r="H43" s="25"/>
      <c r="M43" s="26"/>
      <c r="R43" s="26"/>
      <c r="W43" s="26"/>
    </row>
    <row r="44" ht="12.75" customHeight="1">
      <c r="A44" s="24">
        <v>42.0</v>
      </c>
      <c r="B44" s="24" t="s">
        <v>94</v>
      </c>
      <c r="C44" s="24" t="s">
        <v>95</v>
      </c>
      <c r="H44" s="25"/>
      <c r="M44" s="26"/>
      <c r="R44" s="26"/>
      <c r="W44" s="26"/>
    </row>
    <row r="45" ht="12.75" customHeight="1">
      <c r="A45" s="24">
        <v>43.0</v>
      </c>
      <c r="B45" s="24" t="s">
        <v>96</v>
      </c>
      <c r="C45" s="24" t="s">
        <v>97</v>
      </c>
      <c r="H45" s="25"/>
      <c r="M45" s="26"/>
      <c r="R45" s="26"/>
      <c r="W45" s="26"/>
    </row>
    <row r="46" ht="12.75" customHeight="1">
      <c r="A46" s="24">
        <v>44.0</v>
      </c>
      <c r="B46" s="24" t="s">
        <v>98</v>
      </c>
      <c r="C46" s="24" t="s">
        <v>99</v>
      </c>
      <c r="H46" s="25"/>
      <c r="M46" s="26"/>
      <c r="R46" s="26"/>
      <c r="W46" s="26"/>
    </row>
    <row r="47" ht="12.75" customHeight="1">
      <c r="A47" s="24">
        <v>45.0</v>
      </c>
      <c r="B47" s="24" t="s">
        <v>100</v>
      </c>
      <c r="C47" s="24" t="s">
        <v>101</v>
      </c>
      <c r="E47" s="27">
        <v>11.5</v>
      </c>
      <c r="F47" s="24">
        <f>mround(15.75/20*45,1)</f>
        <v>35</v>
      </c>
      <c r="H47" s="25"/>
      <c r="M47" s="26"/>
      <c r="R47" s="26"/>
      <c r="W47" s="26"/>
    </row>
    <row r="48" ht="12.75" customHeight="1">
      <c r="A48" s="24">
        <v>46.0</v>
      </c>
      <c r="B48" s="24" t="s">
        <v>102</v>
      </c>
      <c r="C48" s="24" t="s">
        <v>103</v>
      </c>
      <c r="H48" s="25"/>
      <c r="M48" s="26"/>
      <c r="R48" s="26"/>
      <c r="W48" s="26"/>
    </row>
    <row r="49" ht="12.75" customHeight="1">
      <c r="A49" s="24">
        <v>47.0</v>
      </c>
      <c r="B49" s="24" t="s">
        <v>104</v>
      </c>
      <c r="C49" s="24" t="s">
        <v>105</v>
      </c>
      <c r="H49" s="25"/>
      <c r="M49" s="26"/>
      <c r="R49" s="26"/>
      <c r="W49" s="26"/>
    </row>
    <row r="50" ht="12.75" customHeight="1">
      <c r="A50" s="24">
        <v>48.0</v>
      </c>
      <c r="B50" s="24" t="s">
        <v>106</v>
      </c>
      <c r="C50" s="24" t="s">
        <v>107</v>
      </c>
      <c r="H50" s="25"/>
      <c r="J50" s="27">
        <v>13.0</v>
      </c>
      <c r="K50" s="24">
        <f>mround(13.75/20*45,1)</f>
        <v>31</v>
      </c>
      <c r="M50" s="26"/>
      <c r="R50" s="26"/>
      <c r="W50" s="26"/>
    </row>
    <row r="51" ht="12.75" customHeight="1">
      <c r="A51" s="24">
        <v>49.0</v>
      </c>
      <c r="B51" s="24" t="s">
        <v>108</v>
      </c>
      <c r="C51" s="24" t="s">
        <v>109</v>
      </c>
      <c r="H51" s="25"/>
      <c r="M51" s="26"/>
      <c r="R51" s="26"/>
      <c r="W51" s="26"/>
    </row>
    <row r="52" ht="12.75" customHeight="1">
      <c r="A52" s="24">
        <v>50.0</v>
      </c>
      <c r="B52" s="24" t="s">
        <v>110</v>
      </c>
      <c r="C52" s="24" t="s">
        <v>111</v>
      </c>
      <c r="H52" s="25"/>
      <c r="J52" s="27">
        <v>10.0</v>
      </c>
      <c r="K52" s="24">
        <f>mround(9.75/20*45,1)</f>
        <v>22</v>
      </c>
      <c r="M52" s="26"/>
      <c r="R52" s="26"/>
      <c r="W52" s="26"/>
    </row>
    <row r="53" ht="12.75" customHeight="1">
      <c r="A53" s="24">
        <v>51.0</v>
      </c>
      <c r="B53" s="24" t="s">
        <v>112</v>
      </c>
      <c r="C53" s="24" t="s">
        <v>113</v>
      </c>
      <c r="H53" s="25"/>
      <c r="M53" s="26"/>
      <c r="R53" s="26"/>
      <c r="W53" s="26"/>
    </row>
    <row r="54" ht="12.75" customHeight="1">
      <c r="A54" s="24">
        <v>52.0</v>
      </c>
      <c r="B54" s="24" t="s">
        <v>114</v>
      </c>
      <c r="C54" s="24" t="s">
        <v>115</v>
      </c>
      <c r="H54" s="25"/>
      <c r="M54" s="26"/>
      <c r="R54" s="26"/>
      <c r="W54" s="26"/>
    </row>
    <row r="55" ht="12.75" customHeight="1">
      <c r="A55" s="24">
        <v>53.0</v>
      </c>
      <c r="B55" s="24" t="s">
        <v>116</v>
      </c>
      <c r="C55" s="24" t="s">
        <v>117</v>
      </c>
      <c r="H55" s="25"/>
      <c r="M55" s="26"/>
      <c r="R55" s="26"/>
      <c r="W55" s="26"/>
    </row>
    <row r="56" ht="12.75" customHeight="1">
      <c r="A56" s="24">
        <v>54.0</v>
      </c>
      <c r="B56" s="24" t="s">
        <v>118</v>
      </c>
      <c r="C56" s="24" t="s">
        <v>119</v>
      </c>
      <c r="H56" s="25"/>
      <c r="J56" s="27">
        <v>11.0</v>
      </c>
      <c r="K56" s="31">
        <f>mround(7.5/20*45,1)</f>
        <v>17</v>
      </c>
      <c r="M56" s="26"/>
      <c r="O56" s="27">
        <v>11.0</v>
      </c>
      <c r="P56" s="24">
        <f>mround(15.25/20*45,1)</f>
        <v>34</v>
      </c>
      <c r="R56" s="26"/>
      <c r="W56" s="26"/>
    </row>
    <row r="57" ht="12.75" customHeight="1">
      <c r="A57" s="24">
        <v>55.0</v>
      </c>
      <c r="B57" s="24" t="s">
        <v>120</v>
      </c>
      <c r="C57" s="24" t="s">
        <v>121</v>
      </c>
      <c r="E57" s="32">
        <v>5.0</v>
      </c>
      <c r="F57" s="31">
        <f>mround(8.5/20*45,1)</f>
        <v>19</v>
      </c>
      <c r="H57" s="25"/>
      <c r="J57" s="27">
        <v>10.0</v>
      </c>
      <c r="K57" s="31">
        <f>mround(8.25/20*45,1)</f>
        <v>19</v>
      </c>
      <c r="M57" s="26"/>
      <c r="R57" s="26"/>
      <c r="T57" s="27">
        <v>13.0</v>
      </c>
      <c r="U57" s="24">
        <f>mround(11.5/20*45,1)</f>
        <v>26</v>
      </c>
      <c r="W57" s="26"/>
    </row>
    <row r="58" ht="12.75" customHeight="1">
      <c r="A58" s="24">
        <v>56.0</v>
      </c>
      <c r="B58" s="24" t="s">
        <v>122</v>
      </c>
      <c r="C58" s="24" t="s">
        <v>123</v>
      </c>
      <c r="E58" s="27">
        <v>16.0</v>
      </c>
      <c r="F58" s="24">
        <f>mround(16/20*45,1)</f>
        <v>36</v>
      </c>
      <c r="H58" s="25"/>
      <c r="M58" s="26"/>
      <c r="R58" s="26"/>
      <c r="W58" s="26"/>
    </row>
    <row r="59" ht="12.75" customHeight="1">
      <c r="A59" s="24">
        <v>57.0</v>
      </c>
      <c r="B59" s="24" t="s">
        <v>124</v>
      </c>
      <c r="C59" s="24" t="s">
        <v>125</v>
      </c>
      <c r="H59" s="25"/>
      <c r="M59" s="26"/>
      <c r="R59" s="26"/>
      <c r="W59" s="26"/>
    </row>
    <row r="60" ht="12.75" customHeight="1">
      <c r="A60" s="24">
        <v>58.0</v>
      </c>
      <c r="B60" s="24" t="s">
        <v>126</v>
      </c>
      <c r="C60" s="24" t="s">
        <v>127</v>
      </c>
      <c r="H60" s="25"/>
      <c r="M60" s="26"/>
      <c r="R60" s="26"/>
      <c r="W60" s="26"/>
    </row>
    <row r="61" ht="12.75" customHeight="1">
      <c r="A61" s="24">
        <v>59.0</v>
      </c>
      <c r="B61" s="24" t="s">
        <v>128</v>
      </c>
      <c r="C61" s="24" t="s">
        <v>129</v>
      </c>
      <c r="H61" s="25"/>
      <c r="M61" s="26"/>
      <c r="R61" s="26"/>
      <c r="W61" s="26"/>
    </row>
    <row r="62" ht="12.75" customHeight="1">
      <c r="A62" s="24">
        <v>60.0</v>
      </c>
      <c r="B62" s="24" t="s">
        <v>130</v>
      </c>
      <c r="C62" s="24" t="s">
        <v>131</v>
      </c>
      <c r="H62" s="25"/>
      <c r="M62" s="26"/>
      <c r="R62" s="26"/>
      <c r="W62" s="26"/>
    </row>
    <row r="63" ht="12.75" customHeight="1">
      <c r="A63" s="24">
        <v>61.0</v>
      </c>
      <c r="B63" s="24" t="s">
        <v>132</v>
      </c>
      <c r="C63" s="24" t="s">
        <v>133</v>
      </c>
      <c r="H63" s="25"/>
      <c r="M63" s="26"/>
      <c r="O63" s="27">
        <v>10.0</v>
      </c>
      <c r="P63" s="31">
        <f>mround(3.5/20*45,1)</f>
        <v>8</v>
      </c>
      <c r="R63" s="26"/>
      <c r="W63" s="26"/>
    </row>
    <row r="64" ht="12.75" customHeight="1">
      <c r="A64" s="24">
        <v>62.0</v>
      </c>
      <c r="B64" s="24" t="s">
        <v>134</v>
      </c>
      <c r="C64" s="24" t="s">
        <v>135</v>
      </c>
      <c r="E64" s="32">
        <v>4.5</v>
      </c>
      <c r="H64" s="25"/>
      <c r="J64" s="33"/>
      <c r="M64" s="26"/>
      <c r="R64" s="26"/>
      <c r="W64" s="26"/>
    </row>
    <row r="65" ht="12.75" customHeight="1">
      <c r="A65" s="24">
        <v>63.0</v>
      </c>
      <c r="B65" s="24" t="s">
        <v>136</v>
      </c>
      <c r="C65" s="24" t="s">
        <v>137</v>
      </c>
      <c r="H65" s="25"/>
      <c r="J65" s="27">
        <v>20.0</v>
      </c>
      <c r="K65" s="24">
        <f>mround(16.75/20*45,1)</f>
        <v>38</v>
      </c>
      <c r="M65" s="26"/>
      <c r="R65" s="26"/>
      <c r="W65" s="26"/>
    </row>
    <row r="66" ht="12.75" customHeight="1">
      <c r="A66" s="24">
        <v>64.0</v>
      </c>
      <c r="B66" s="24" t="s">
        <v>138</v>
      </c>
      <c r="C66" s="24" t="s">
        <v>139</v>
      </c>
      <c r="H66" s="25"/>
      <c r="M66" s="26"/>
      <c r="R66" s="26"/>
      <c r="W66" s="26"/>
    </row>
    <row r="67" ht="12.75" customHeight="1">
      <c r="A67" s="24">
        <v>65.0</v>
      </c>
      <c r="B67" s="24" t="s">
        <v>140</v>
      </c>
      <c r="C67" s="24" t="s">
        <v>141</v>
      </c>
      <c r="H67" s="25"/>
      <c r="M67" s="26"/>
      <c r="R67" s="26"/>
      <c r="W67" s="26"/>
    </row>
    <row r="68" ht="12.75" customHeight="1">
      <c r="A68" s="24">
        <v>66.0</v>
      </c>
      <c r="B68" s="24" t="s">
        <v>142</v>
      </c>
      <c r="C68" s="24" t="s">
        <v>143</v>
      </c>
      <c r="H68" s="25"/>
      <c r="M68" s="26"/>
      <c r="R68" s="26"/>
      <c r="W68" s="26"/>
    </row>
    <row r="69" ht="12.75" customHeight="1">
      <c r="A69" s="24">
        <v>67.0</v>
      </c>
      <c r="B69" s="24" t="s">
        <v>144</v>
      </c>
      <c r="C69" s="24" t="s">
        <v>143</v>
      </c>
      <c r="H69" s="25"/>
      <c r="M69" s="26"/>
      <c r="R69" s="26"/>
      <c r="W69" s="26"/>
    </row>
    <row r="70" ht="12.75" customHeight="1">
      <c r="A70" s="24">
        <v>68.0</v>
      </c>
      <c r="B70" s="24" t="s">
        <v>145</v>
      </c>
      <c r="C70" s="24" t="s">
        <v>146</v>
      </c>
      <c r="H70" s="25"/>
      <c r="M70" s="26"/>
      <c r="R70" s="26"/>
      <c r="W70" s="26"/>
    </row>
    <row r="71" ht="12.75" customHeight="1">
      <c r="A71" s="24">
        <v>69.0</v>
      </c>
      <c r="B71" s="24" t="s">
        <v>147</v>
      </c>
      <c r="C71" s="24" t="s">
        <v>148</v>
      </c>
      <c r="H71" s="25"/>
      <c r="M71" s="26"/>
      <c r="R71" s="26"/>
      <c r="W71" s="26"/>
    </row>
    <row r="72" ht="12.75" customHeight="1">
      <c r="A72" s="24">
        <v>70.0</v>
      </c>
      <c r="B72" s="24" t="s">
        <v>149</v>
      </c>
      <c r="C72" s="24" t="s">
        <v>150</v>
      </c>
      <c r="H72" s="25"/>
      <c r="M72" s="26"/>
      <c r="R72" s="26"/>
      <c r="W72" s="26"/>
    </row>
    <row r="73" ht="12.75" customHeight="1">
      <c r="A73" s="24">
        <v>71.0</v>
      </c>
      <c r="B73" s="24" t="s">
        <v>151</v>
      </c>
      <c r="C73" s="24" t="s">
        <v>152</v>
      </c>
      <c r="H73" s="25"/>
      <c r="M73" s="26"/>
      <c r="R73" s="26"/>
      <c r="T73" s="27">
        <v>18.0</v>
      </c>
      <c r="U73" s="24">
        <f>mround(15.5/20*45,1)</f>
        <v>35</v>
      </c>
      <c r="W73" s="26"/>
    </row>
    <row r="74" ht="12.75" customHeight="1">
      <c r="A74" s="24">
        <v>72.0</v>
      </c>
      <c r="B74" s="24" t="s">
        <v>153</v>
      </c>
      <c r="C74" s="24" t="s">
        <v>152</v>
      </c>
      <c r="H74" s="25"/>
      <c r="M74" s="26"/>
      <c r="R74" s="26"/>
      <c r="W74" s="26"/>
    </row>
    <row r="75" ht="12.75" customHeight="1">
      <c r="A75" s="24">
        <v>73.0</v>
      </c>
      <c r="B75" s="24" t="s">
        <v>154</v>
      </c>
      <c r="C75" s="24" t="s">
        <v>155</v>
      </c>
      <c r="H75" s="25"/>
      <c r="M75" s="26"/>
      <c r="R75" s="26"/>
      <c r="W75" s="26"/>
    </row>
    <row r="76" ht="12.75" customHeight="1">
      <c r="A76" s="24">
        <v>74.0</v>
      </c>
      <c r="B76" s="24" t="s">
        <v>156</v>
      </c>
      <c r="C76" s="24" t="s">
        <v>157</v>
      </c>
      <c r="H76" s="25"/>
      <c r="M76" s="26"/>
      <c r="R76" s="26"/>
      <c r="W76" s="26"/>
    </row>
    <row r="77" ht="12.75" customHeight="1">
      <c r="A77" s="24">
        <v>75.0</v>
      </c>
      <c r="B77" s="24" t="s">
        <v>158</v>
      </c>
      <c r="C77" s="24" t="s">
        <v>159</v>
      </c>
      <c r="H77" s="25"/>
      <c r="M77" s="26"/>
      <c r="R77" s="26"/>
      <c r="W77" s="26"/>
    </row>
    <row r="78" ht="12.75" customHeight="1">
      <c r="A78" s="24">
        <v>76.0</v>
      </c>
      <c r="B78" s="24" t="s">
        <v>160</v>
      </c>
      <c r="C78" s="24" t="s">
        <v>161</v>
      </c>
      <c r="H78" s="25"/>
      <c r="M78" s="26"/>
      <c r="R78" s="26"/>
      <c r="W78" s="26"/>
    </row>
    <row r="79" ht="12.75" customHeight="1">
      <c r="A79" s="24">
        <v>77.0</v>
      </c>
      <c r="B79" s="24" t="s">
        <v>162</v>
      </c>
      <c r="C79" s="24" t="s">
        <v>163</v>
      </c>
      <c r="H79" s="25"/>
      <c r="M79" s="26"/>
      <c r="R79" s="26"/>
      <c r="W79" s="26"/>
    </row>
    <row r="80" ht="12.75" customHeight="1">
      <c r="A80" s="24">
        <v>78.0</v>
      </c>
      <c r="B80" s="24" t="s">
        <v>164</v>
      </c>
      <c r="C80" s="24" t="s">
        <v>165</v>
      </c>
      <c r="H80" s="25"/>
      <c r="M80" s="26"/>
      <c r="R80" s="26"/>
      <c r="W80" s="26"/>
    </row>
    <row r="81" ht="12.75" customHeight="1">
      <c r="A81" s="24">
        <v>79.0</v>
      </c>
      <c r="B81" s="24" t="s">
        <v>166</v>
      </c>
      <c r="C81" s="24" t="s">
        <v>167</v>
      </c>
      <c r="H81" s="25"/>
      <c r="M81" s="26"/>
      <c r="R81" s="26"/>
      <c r="W81" s="26"/>
    </row>
    <row r="82" ht="12.75" customHeight="1">
      <c r="A82" s="24">
        <v>80.0</v>
      </c>
      <c r="B82" s="24" t="s">
        <v>168</v>
      </c>
      <c r="C82" s="24" t="s">
        <v>169</v>
      </c>
      <c r="H82" s="25"/>
      <c r="M82" s="26"/>
      <c r="R82" s="26"/>
      <c r="W82" s="26"/>
    </row>
    <row r="83" ht="12.75" customHeight="1">
      <c r="A83" s="24">
        <v>81.0</v>
      </c>
      <c r="B83" s="24" t="s">
        <v>170</v>
      </c>
      <c r="C83" s="24" t="s">
        <v>171</v>
      </c>
      <c r="H83" s="25"/>
      <c r="M83" s="26"/>
      <c r="R83" s="26"/>
      <c r="W83" s="26"/>
    </row>
    <row r="84" ht="12.75" customHeight="1">
      <c r="A84" s="24">
        <v>82.0</v>
      </c>
      <c r="B84" s="24" t="s">
        <v>172</v>
      </c>
      <c r="C84" s="24" t="s">
        <v>173</v>
      </c>
      <c r="E84" s="27">
        <v>13.0</v>
      </c>
      <c r="H84" s="25"/>
      <c r="K84" s="24">
        <f>mround(12.75/20*45,1)</f>
        <v>29</v>
      </c>
      <c r="M84" s="26"/>
      <c r="R84" s="26"/>
      <c r="W84" s="26"/>
    </row>
    <row r="85" ht="12.75" customHeight="1">
      <c r="A85" s="24">
        <v>83.0</v>
      </c>
      <c r="B85" s="24" t="s">
        <v>174</v>
      </c>
      <c r="C85" s="24" t="s">
        <v>175</v>
      </c>
      <c r="E85" s="32">
        <v>5.0</v>
      </c>
      <c r="H85" s="25"/>
      <c r="J85" s="33"/>
      <c r="M85" s="26"/>
      <c r="R85" s="26"/>
      <c r="W85" s="26"/>
    </row>
    <row r="86" ht="12.75" customHeight="1">
      <c r="A86" s="24">
        <v>84.0</v>
      </c>
      <c r="B86" s="24" t="s">
        <v>176</v>
      </c>
      <c r="C86" s="24" t="s">
        <v>177</v>
      </c>
      <c r="H86" s="25"/>
      <c r="M86" s="26"/>
      <c r="R86" s="26"/>
      <c r="W86" s="26"/>
    </row>
    <row r="87" ht="12.75" customHeight="1">
      <c r="A87" s="24">
        <v>85.0</v>
      </c>
      <c r="B87" s="24" t="s">
        <v>178</v>
      </c>
      <c r="C87" s="24" t="s">
        <v>179</v>
      </c>
      <c r="H87" s="25"/>
      <c r="M87" s="26"/>
      <c r="R87" s="26"/>
      <c r="W87" s="26"/>
    </row>
    <row r="88" ht="12.75" customHeight="1">
      <c r="A88" s="24">
        <v>86.0</v>
      </c>
      <c r="B88" s="24" t="s">
        <v>180</v>
      </c>
      <c r="C88" s="24" t="s">
        <v>181</v>
      </c>
      <c r="H88" s="25"/>
      <c r="M88" s="26"/>
      <c r="R88" s="26"/>
      <c r="W88" s="26"/>
    </row>
    <row r="89" ht="12.75" customHeight="1">
      <c r="A89" s="24">
        <v>87.0</v>
      </c>
      <c r="B89" s="24" t="s">
        <v>182</v>
      </c>
      <c r="C89" s="24" t="s">
        <v>183</v>
      </c>
      <c r="H89" s="25"/>
      <c r="M89" s="26"/>
      <c r="R89" s="26"/>
      <c r="T89" s="27">
        <v>15.0</v>
      </c>
      <c r="U89" s="31">
        <f>mround(6.75/20*45,1)</f>
        <v>15</v>
      </c>
      <c r="W89" s="26"/>
    </row>
    <row r="90" ht="12.75" customHeight="1">
      <c r="A90" s="24">
        <v>88.0</v>
      </c>
      <c r="B90" s="24" t="s">
        <v>184</v>
      </c>
      <c r="C90" s="24" t="s">
        <v>185</v>
      </c>
      <c r="H90" s="25"/>
      <c r="M90" s="26"/>
      <c r="R90" s="26"/>
      <c r="W90" s="26"/>
    </row>
    <row r="91" ht="12.75" customHeight="1">
      <c r="A91" s="24">
        <v>89.0</v>
      </c>
      <c r="B91" s="24" t="s">
        <v>186</v>
      </c>
      <c r="C91" s="24" t="s">
        <v>187</v>
      </c>
      <c r="H91" s="25"/>
      <c r="M91" s="26"/>
      <c r="R91" s="26"/>
      <c r="W91" s="26"/>
    </row>
    <row r="92" ht="12.75" customHeight="1">
      <c r="A92" s="24">
        <v>90.0</v>
      </c>
      <c r="B92" s="24" t="s">
        <v>188</v>
      </c>
      <c r="C92" s="24" t="s">
        <v>189</v>
      </c>
      <c r="H92" s="25"/>
      <c r="M92" s="26"/>
      <c r="R92" s="26"/>
      <c r="W92" s="26"/>
    </row>
    <row r="93" ht="12.75" customHeight="1">
      <c r="A93" s="24">
        <v>91.0</v>
      </c>
      <c r="B93" s="24" t="s">
        <v>190</v>
      </c>
      <c r="C93" s="24" t="s">
        <v>191</v>
      </c>
      <c r="H93" s="25"/>
      <c r="M93" s="26"/>
      <c r="R93" s="26"/>
      <c r="W93" s="26"/>
    </row>
    <row r="94" ht="12.75" customHeight="1">
      <c r="A94" s="24">
        <v>92.0</v>
      </c>
      <c r="B94" s="24" t="s">
        <v>192</v>
      </c>
      <c r="C94" s="24" t="s">
        <v>193</v>
      </c>
      <c r="E94" s="27">
        <v>15.0</v>
      </c>
      <c r="H94" s="25"/>
      <c r="I94" s="27">
        <v>35.0</v>
      </c>
      <c r="J94" s="27">
        <v>15.0</v>
      </c>
      <c r="K94" s="24">
        <f>mround(12.5/20*45,1)</f>
        <v>28</v>
      </c>
      <c r="L94" s="24">
        <f>sum(I94:K94)</f>
        <v>78</v>
      </c>
      <c r="M94" s="30">
        <v>8.0</v>
      </c>
      <c r="R94" s="34"/>
      <c r="W94" s="34"/>
    </row>
    <row r="95" ht="12.75" customHeight="1">
      <c r="A95" s="24">
        <v>93.0</v>
      </c>
      <c r="B95" s="24" t="s">
        <v>194</v>
      </c>
      <c r="C95" s="24" t="s">
        <v>195</v>
      </c>
      <c r="H95" s="25"/>
      <c r="M95" s="26"/>
      <c r="R95" s="26"/>
      <c r="W95" s="26"/>
    </row>
    <row r="96" ht="12.75" customHeight="1">
      <c r="A96" s="24">
        <v>94.0</v>
      </c>
      <c r="B96" s="24" t="s">
        <v>196</v>
      </c>
      <c r="C96" s="24" t="s">
        <v>197</v>
      </c>
      <c r="H96" s="25"/>
      <c r="M96" s="26"/>
      <c r="R96" s="26"/>
      <c r="W96" s="26"/>
    </row>
    <row r="97" ht="12.75" customHeight="1">
      <c r="A97" s="24">
        <v>95.0</v>
      </c>
      <c r="B97" s="24" t="s">
        <v>198</v>
      </c>
      <c r="C97" s="24" t="s">
        <v>199</v>
      </c>
      <c r="E97" s="27">
        <v>10.0</v>
      </c>
      <c r="H97" s="25"/>
      <c r="M97" s="26"/>
      <c r="P97" s="24">
        <f>mround(13/20*45,1)</f>
        <v>29</v>
      </c>
      <c r="R97" s="26"/>
      <c r="W97" s="26"/>
    </row>
    <row r="98" ht="12.75" customHeight="1">
      <c r="A98" s="24">
        <v>96.0</v>
      </c>
      <c r="B98" s="24" t="s">
        <v>200</v>
      </c>
      <c r="C98" s="24" t="s">
        <v>201</v>
      </c>
      <c r="H98" s="25"/>
      <c r="M98" s="26"/>
      <c r="R98" s="26"/>
      <c r="W98" s="26"/>
    </row>
    <row r="99" ht="12.75" customHeight="1">
      <c r="A99" s="24">
        <v>97.0</v>
      </c>
      <c r="B99" s="24" t="s">
        <v>202</v>
      </c>
      <c r="C99" s="24" t="s">
        <v>203</v>
      </c>
      <c r="H99" s="25"/>
      <c r="M99" s="26"/>
      <c r="R99" s="26"/>
      <c r="W99" s="26"/>
    </row>
    <row r="100" ht="12.75" customHeight="1">
      <c r="A100" s="24">
        <v>98.0</v>
      </c>
      <c r="B100" s="24" t="s">
        <v>204</v>
      </c>
      <c r="C100" s="24" t="s">
        <v>205</v>
      </c>
      <c r="H100" s="25"/>
      <c r="M100" s="26"/>
      <c r="R100" s="26"/>
      <c r="W100" s="26"/>
    </row>
    <row r="101" ht="12.75" customHeight="1">
      <c r="A101" s="24">
        <v>99.0</v>
      </c>
      <c r="B101" s="24" t="s">
        <v>206</v>
      </c>
      <c r="C101" s="24" t="s">
        <v>207</v>
      </c>
      <c r="H101" s="25"/>
      <c r="M101" s="26"/>
      <c r="R101" s="26"/>
      <c r="W101" s="26"/>
    </row>
    <row r="102" ht="12.75" customHeight="1">
      <c r="A102" s="24">
        <v>100.0</v>
      </c>
      <c r="B102" s="24" t="s">
        <v>208</v>
      </c>
      <c r="C102" s="24" t="s">
        <v>209</v>
      </c>
      <c r="H102" s="25"/>
      <c r="M102" s="26"/>
      <c r="R102" s="26"/>
      <c r="W102" s="26"/>
    </row>
    <row r="103" ht="12.75" customHeight="1">
      <c r="A103" s="24">
        <v>101.0</v>
      </c>
      <c r="B103" s="24" t="s">
        <v>210</v>
      </c>
      <c r="C103" s="24" t="s">
        <v>211</v>
      </c>
      <c r="E103" s="27">
        <v>13.0</v>
      </c>
      <c r="H103" s="25"/>
      <c r="K103" s="24">
        <f>mround(14.75/20*45,1)</f>
        <v>33</v>
      </c>
      <c r="M103" s="26"/>
      <c r="R103" s="26"/>
      <c r="W103" s="26"/>
    </row>
    <row r="104" ht="12.75" customHeight="1">
      <c r="A104" s="24">
        <v>102.0</v>
      </c>
      <c r="B104" s="24" t="s">
        <v>212</v>
      </c>
      <c r="C104" s="24" t="s">
        <v>213</v>
      </c>
      <c r="H104" s="25"/>
      <c r="M104" s="26"/>
      <c r="R104" s="26"/>
      <c r="W104" s="26"/>
    </row>
    <row r="105" ht="12.75" customHeight="1">
      <c r="A105" s="24">
        <v>103.0</v>
      </c>
      <c r="B105" s="24" t="s">
        <v>214</v>
      </c>
      <c r="C105" s="24" t="s">
        <v>215</v>
      </c>
      <c r="H105" s="25"/>
      <c r="M105" s="26"/>
      <c r="R105" s="26"/>
      <c r="W105" s="26"/>
    </row>
    <row r="106" ht="12.75" customHeight="1">
      <c r="A106" s="24">
        <v>104.0</v>
      </c>
      <c r="B106" s="24" t="s">
        <v>216</v>
      </c>
      <c r="C106" s="24" t="s">
        <v>217</v>
      </c>
      <c r="E106" s="32">
        <v>2.0</v>
      </c>
      <c r="F106" s="31">
        <f>mround(6.25/20*45,1)</f>
        <v>14</v>
      </c>
      <c r="H106" s="25"/>
      <c r="J106" s="32">
        <v>5.0</v>
      </c>
      <c r="K106" s="31">
        <f>mround(4/20*45,1)</f>
        <v>9</v>
      </c>
      <c r="M106" s="26"/>
      <c r="O106" s="32">
        <v>5.0</v>
      </c>
      <c r="P106" s="31">
        <f>mround(7.25/20*45,1)</f>
        <v>16</v>
      </c>
      <c r="R106" s="26"/>
      <c r="T106" s="27">
        <v>11.5</v>
      </c>
      <c r="U106" s="31">
        <f>mround(6/20*45,1)</f>
        <v>14</v>
      </c>
      <c r="W106" s="26"/>
    </row>
    <row r="107" ht="12.75" customHeight="1">
      <c r="A107" s="24">
        <v>105.0</v>
      </c>
      <c r="B107" s="24" t="s">
        <v>218</v>
      </c>
      <c r="C107" s="24" t="s">
        <v>219</v>
      </c>
      <c r="H107" s="25"/>
      <c r="M107" s="26"/>
      <c r="R107" s="26"/>
      <c r="W107" s="26"/>
    </row>
    <row r="108" ht="12.75" customHeight="1">
      <c r="A108" s="24">
        <v>106.0</v>
      </c>
      <c r="B108" s="24" t="s">
        <v>220</v>
      </c>
      <c r="C108" s="24" t="s">
        <v>221</v>
      </c>
      <c r="H108" s="25"/>
      <c r="M108" s="26"/>
      <c r="R108" s="26"/>
      <c r="W108" s="26"/>
    </row>
    <row r="109" ht="12.75" customHeight="1">
      <c r="A109" s="24">
        <v>107.0</v>
      </c>
      <c r="B109" s="24" t="s">
        <v>222</v>
      </c>
      <c r="C109" s="24" t="s">
        <v>223</v>
      </c>
      <c r="H109" s="25"/>
      <c r="M109" s="26"/>
      <c r="O109" s="27">
        <v>20.0</v>
      </c>
      <c r="R109" s="26"/>
      <c r="U109" s="24">
        <f>mround(12.5/20*45,1)</f>
        <v>28</v>
      </c>
      <c r="W109" s="26"/>
    </row>
    <row r="110" ht="12.75" customHeight="1">
      <c r="A110" s="24">
        <v>108.0</v>
      </c>
      <c r="B110" s="24" t="s">
        <v>224</v>
      </c>
      <c r="C110" s="24" t="s">
        <v>225</v>
      </c>
      <c r="H110" s="25"/>
      <c r="M110" s="26"/>
      <c r="R110" s="26"/>
      <c r="W110" s="26"/>
    </row>
    <row r="111" ht="12.75" customHeight="1">
      <c r="A111" s="24">
        <v>109.0</v>
      </c>
      <c r="B111" s="24" t="s">
        <v>226</v>
      </c>
      <c r="C111" s="24" t="s">
        <v>227</v>
      </c>
      <c r="H111" s="25"/>
      <c r="M111" s="26"/>
      <c r="R111" s="26"/>
      <c r="T111" s="27">
        <v>18.0</v>
      </c>
      <c r="W111" s="26"/>
    </row>
    <row r="112" ht="12.75" customHeight="1">
      <c r="A112" s="24">
        <v>110.0</v>
      </c>
      <c r="B112" s="24" t="s">
        <v>228</v>
      </c>
      <c r="C112" s="24" t="s">
        <v>229</v>
      </c>
      <c r="H112" s="25"/>
      <c r="M112" s="26"/>
      <c r="R112" s="26"/>
      <c r="W112" s="26"/>
    </row>
    <row r="113" ht="12.75" customHeight="1">
      <c r="A113" s="24">
        <v>111.0</v>
      </c>
      <c r="B113" s="24" t="s">
        <v>230</v>
      </c>
      <c r="C113" s="24" t="s">
        <v>231</v>
      </c>
      <c r="H113" s="25"/>
      <c r="M113" s="26"/>
      <c r="R113" s="26"/>
      <c r="W113" s="26"/>
    </row>
    <row r="114" ht="12.75" customHeight="1">
      <c r="A114" s="24">
        <v>112.0</v>
      </c>
      <c r="B114" s="24" t="s">
        <v>232</v>
      </c>
      <c r="C114" s="24" t="s">
        <v>233</v>
      </c>
      <c r="H114" s="25"/>
      <c r="M114" s="26"/>
      <c r="R114" s="26"/>
      <c r="W114" s="26"/>
    </row>
    <row r="115" ht="12.75" customHeight="1">
      <c r="A115" s="24">
        <v>113.0</v>
      </c>
      <c r="B115" s="24" t="s">
        <v>234</v>
      </c>
      <c r="C115" s="24" t="s">
        <v>235</v>
      </c>
      <c r="H115" s="25"/>
      <c r="M115" s="26"/>
      <c r="R115" s="26"/>
      <c r="W115" s="26"/>
    </row>
    <row r="116" ht="12.75" customHeight="1">
      <c r="A116" s="24">
        <v>114.0</v>
      </c>
      <c r="B116" s="24" t="s">
        <v>236</v>
      </c>
      <c r="C116" s="24" t="s">
        <v>237</v>
      </c>
      <c r="H116" s="25"/>
      <c r="M116" s="26"/>
      <c r="R116" s="26"/>
      <c r="U116" s="31">
        <f>mround(7/20*45,1)</f>
        <v>16</v>
      </c>
      <c r="W116" s="26"/>
    </row>
    <row r="117" ht="12.75" customHeight="1">
      <c r="A117" s="24">
        <v>115.0</v>
      </c>
      <c r="B117" s="24" t="s">
        <v>238</v>
      </c>
      <c r="C117" s="24" t="s">
        <v>239</v>
      </c>
      <c r="H117" s="25"/>
      <c r="M117" s="26"/>
      <c r="R117" s="26"/>
      <c r="W117" s="26"/>
    </row>
    <row r="118" ht="12.75" customHeight="1">
      <c r="A118" s="24">
        <v>116.0</v>
      </c>
      <c r="B118" s="24" t="s">
        <v>240</v>
      </c>
      <c r="C118" s="24" t="s">
        <v>241</v>
      </c>
      <c r="H118" s="25"/>
      <c r="M118" s="26"/>
      <c r="R118" s="26"/>
      <c r="W118" s="26"/>
    </row>
    <row r="119" ht="12.75" customHeight="1">
      <c r="A119" s="24">
        <v>117.0</v>
      </c>
      <c r="B119" s="24" t="s">
        <v>242</v>
      </c>
      <c r="C119" s="24" t="s">
        <v>243</v>
      </c>
      <c r="E119" s="27">
        <v>20.0</v>
      </c>
      <c r="F119" s="24">
        <f>mround(14.5/20*45,1)</f>
        <v>33</v>
      </c>
      <c r="H119" s="25"/>
      <c r="M119" s="26"/>
      <c r="N119" s="27">
        <v>25.0</v>
      </c>
      <c r="O119" s="27">
        <v>20.0</v>
      </c>
      <c r="P119" s="27">
        <v>33.0</v>
      </c>
      <c r="Q119" s="24">
        <f>SUM(N119:P119)</f>
        <v>78</v>
      </c>
      <c r="R119" s="30">
        <v>8.0</v>
      </c>
      <c r="W119" s="29"/>
    </row>
    <row r="120" ht="12.75" customHeight="1">
      <c r="A120" s="24">
        <v>118.0</v>
      </c>
      <c r="B120" s="24" t="s">
        <v>244</v>
      </c>
      <c r="C120" s="24" t="s">
        <v>245</v>
      </c>
      <c r="H120" s="25"/>
      <c r="M120" s="26"/>
      <c r="R120" s="26"/>
      <c r="W120" s="26"/>
    </row>
    <row r="121" ht="12.75" customHeight="1">
      <c r="A121" s="24">
        <v>119.0</v>
      </c>
      <c r="B121" s="24" t="s">
        <v>246</v>
      </c>
      <c r="C121" s="24" t="s">
        <v>247</v>
      </c>
      <c r="H121" s="25"/>
      <c r="M121" s="26"/>
      <c r="R121" s="26"/>
      <c r="W121" s="26"/>
    </row>
    <row r="122" ht="12.75" customHeight="1">
      <c r="A122" s="24">
        <v>120.0</v>
      </c>
      <c r="B122" s="24" t="s">
        <v>248</v>
      </c>
      <c r="C122" s="24" t="s">
        <v>249</v>
      </c>
      <c r="H122" s="25"/>
      <c r="M122" s="26"/>
      <c r="R122" s="26"/>
      <c r="W122" s="26"/>
    </row>
    <row r="123" ht="12.75" customHeight="1">
      <c r="A123" s="24">
        <v>121.0</v>
      </c>
      <c r="B123" s="24" t="s">
        <v>250</v>
      </c>
      <c r="C123" s="24" t="s">
        <v>251</v>
      </c>
      <c r="E123" s="27">
        <v>17.0</v>
      </c>
      <c r="F123" s="24">
        <f>mround(18/20*45,1)</f>
        <v>41</v>
      </c>
      <c r="H123" s="25"/>
      <c r="M123" s="26"/>
      <c r="R123" s="26"/>
      <c r="W123" s="26"/>
    </row>
    <row r="124" ht="12.75" customHeight="1">
      <c r="A124" s="24">
        <v>122.0</v>
      </c>
      <c r="B124" s="24" t="s">
        <v>252</v>
      </c>
      <c r="C124" s="24" t="s">
        <v>253</v>
      </c>
      <c r="H124" s="25"/>
      <c r="M124" s="26"/>
      <c r="R124" s="26"/>
      <c r="W124" s="26"/>
    </row>
    <row r="125" ht="12.75" customHeight="1">
      <c r="A125" s="24">
        <v>123.0</v>
      </c>
      <c r="B125" s="24" t="s">
        <v>254</v>
      </c>
      <c r="C125" s="24" t="s">
        <v>255</v>
      </c>
      <c r="H125" s="25"/>
      <c r="M125" s="26"/>
      <c r="P125" s="24">
        <f>mround(15.75/20*45,1)</f>
        <v>35</v>
      </c>
      <c r="R125" s="26"/>
      <c r="T125" s="27">
        <v>20.0</v>
      </c>
      <c r="W125" s="26"/>
    </row>
    <row r="126" ht="12.75" customHeight="1">
      <c r="A126" s="24">
        <v>124.0</v>
      </c>
      <c r="B126" s="24" t="s">
        <v>256</v>
      </c>
      <c r="C126" s="24" t="s">
        <v>257</v>
      </c>
      <c r="H126" s="25"/>
      <c r="M126" s="26"/>
      <c r="R126" s="26"/>
      <c r="W126" s="26"/>
    </row>
    <row r="127" ht="12.75" customHeight="1">
      <c r="A127" s="24">
        <v>125.0</v>
      </c>
      <c r="B127" s="24" t="s">
        <v>258</v>
      </c>
      <c r="C127" s="24" t="s">
        <v>259</v>
      </c>
      <c r="H127" s="25"/>
      <c r="M127" s="26"/>
      <c r="R127" s="26"/>
      <c r="W127" s="26"/>
    </row>
    <row r="128" ht="12.75" customHeight="1">
      <c r="A128" s="24">
        <v>126.0</v>
      </c>
      <c r="B128" s="24" t="s">
        <v>260</v>
      </c>
      <c r="C128" s="24" t="s">
        <v>261</v>
      </c>
      <c r="H128" s="25"/>
      <c r="M128" s="26"/>
      <c r="R128" s="26"/>
      <c r="W128" s="26"/>
    </row>
    <row r="129" ht="12.75" customHeight="1">
      <c r="A129" s="24">
        <v>127.0</v>
      </c>
      <c r="B129" s="24" t="s">
        <v>262</v>
      </c>
      <c r="C129" s="24" t="s">
        <v>263</v>
      </c>
      <c r="H129" s="25"/>
      <c r="M129" s="26"/>
      <c r="R129" s="26"/>
      <c r="W129" s="26"/>
    </row>
    <row r="130" ht="12.75" customHeight="1">
      <c r="A130" s="24">
        <v>128.0</v>
      </c>
      <c r="B130" s="24" t="s">
        <v>264</v>
      </c>
      <c r="C130" s="24" t="s">
        <v>265</v>
      </c>
      <c r="H130" s="25"/>
      <c r="J130" s="27">
        <v>20.0</v>
      </c>
      <c r="K130" s="24">
        <f>mround(19.75/20*45,1)</f>
        <v>44</v>
      </c>
      <c r="M130" s="26"/>
      <c r="R130" s="26"/>
      <c r="W130" s="26"/>
    </row>
    <row r="131" ht="12.75" customHeight="1">
      <c r="A131" s="24">
        <v>129.0</v>
      </c>
      <c r="B131" s="24" t="s">
        <v>266</v>
      </c>
      <c r="C131" s="24" t="s">
        <v>267</v>
      </c>
      <c r="H131" s="25"/>
      <c r="M131" s="26"/>
      <c r="R131" s="26"/>
      <c r="W131" s="26"/>
    </row>
    <row r="132" ht="12.75" customHeight="1">
      <c r="A132" s="24">
        <v>130.0</v>
      </c>
      <c r="B132" s="24" t="s">
        <v>268</v>
      </c>
      <c r="C132" s="24" t="s">
        <v>269</v>
      </c>
      <c r="H132" s="25"/>
      <c r="M132" s="26"/>
      <c r="R132" s="26"/>
      <c r="W132" s="26"/>
    </row>
    <row r="133" ht="12.75" customHeight="1">
      <c r="A133" s="24">
        <v>131.0</v>
      </c>
      <c r="B133" s="24" t="s">
        <v>270</v>
      </c>
      <c r="C133" s="24" t="s">
        <v>271</v>
      </c>
      <c r="H133" s="25"/>
      <c r="J133" s="32">
        <v>7.0</v>
      </c>
      <c r="K133" s="31">
        <f>mround(6/20*45,1)</f>
        <v>14</v>
      </c>
      <c r="M133" s="26"/>
      <c r="O133" s="32">
        <v>4.0</v>
      </c>
      <c r="P133" s="31">
        <f>mround(7.75/20*45,1)</f>
        <v>17</v>
      </c>
      <c r="R133" s="26"/>
      <c r="T133" s="33"/>
      <c r="W133" s="26"/>
    </row>
    <row r="134" ht="12.75" customHeight="1">
      <c r="A134" s="24">
        <v>132.0</v>
      </c>
      <c r="B134" s="24" t="s">
        <v>272</v>
      </c>
      <c r="C134" s="24" t="s">
        <v>273</v>
      </c>
      <c r="E134" s="27">
        <v>12.0</v>
      </c>
      <c r="H134" s="25"/>
      <c r="K134" s="24">
        <f>mround(11/20*45,1)</f>
        <v>25</v>
      </c>
      <c r="M134" s="26"/>
      <c r="R134" s="26"/>
      <c r="W134" s="26"/>
    </row>
    <row r="135" ht="12.75" customHeight="1">
      <c r="A135" s="24">
        <v>133.0</v>
      </c>
      <c r="B135" s="24" t="s">
        <v>274</v>
      </c>
      <c r="C135" s="24" t="s">
        <v>275</v>
      </c>
      <c r="H135" s="25"/>
      <c r="M135" s="26"/>
      <c r="R135" s="26"/>
      <c r="W135" s="26"/>
    </row>
    <row r="136" ht="12.75" customHeight="1">
      <c r="A136" s="24">
        <v>134.0</v>
      </c>
      <c r="B136" s="24" t="s">
        <v>276</v>
      </c>
      <c r="C136" s="24" t="s">
        <v>277</v>
      </c>
      <c r="E136" s="27">
        <v>10.0</v>
      </c>
      <c r="F136" s="24">
        <f>mround(10.5/20*45,1)</f>
        <v>24</v>
      </c>
      <c r="H136" s="25"/>
      <c r="M136" s="26"/>
      <c r="R136" s="26"/>
      <c r="W136" s="26"/>
    </row>
    <row r="137" ht="12.75" customHeight="1">
      <c r="A137" s="24">
        <v>135.0</v>
      </c>
      <c r="B137" s="24" t="s">
        <v>278</v>
      </c>
      <c r="C137" s="24" t="s">
        <v>279</v>
      </c>
      <c r="E137" s="32">
        <v>5.5</v>
      </c>
      <c r="F137" s="31">
        <f>mround(5.75/20*45,1)</f>
        <v>13</v>
      </c>
      <c r="H137" s="25"/>
      <c r="J137" s="27">
        <v>10.0</v>
      </c>
      <c r="K137" s="31">
        <f>mround(6.75/20*45,1)</f>
        <v>15</v>
      </c>
      <c r="M137" s="26"/>
      <c r="P137" s="24">
        <f>mround(13.75/20*45,1)</f>
        <v>31</v>
      </c>
      <c r="R137" s="26"/>
      <c r="S137" s="27">
        <v>25.0</v>
      </c>
      <c r="T137" s="27">
        <v>10.0</v>
      </c>
      <c r="U137" s="27">
        <v>31.0</v>
      </c>
      <c r="V137" s="24">
        <f>sum(S137:U137)</f>
        <v>66</v>
      </c>
      <c r="W137" s="30">
        <v>7.0</v>
      </c>
    </row>
    <row r="138" ht="12.75" customHeight="1">
      <c r="A138" s="24">
        <v>136.0</v>
      </c>
      <c r="B138" s="24" t="s">
        <v>280</v>
      </c>
      <c r="C138" s="24" t="s">
        <v>281</v>
      </c>
      <c r="D138" s="27">
        <v>35.0</v>
      </c>
      <c r="E138" s="27">
        <v>15.0</v>
      </c>
      <c r="F138" s="31">
        <f>mround(3.75/20*45,1)</f>
        <v>8</v>
      </c>
      <c r="H138" s="25"/>
      <c r="I138" s="27">
        <v>35.0</v>
      </c>
      <c r="J138" s="27">
        <v>15.0</v>
      </c>
      <c r="K138" s="24">
        <f>mround(13.75/20*45,1)</f>
        <v>31</v>
      </c>
      <c r="L138" s="24">
        <f>SUM(I138:K138)</f>
        <v>81</v>
      </c>
      <c r="M138" s="30">
        <v>9.0</v>
      </c>
      <c r="R138" s="29"/>
      <c r="W138" s="29"/>
    </row>
    <row r="139" ht="12.75" customHeight="1">
      <c r="A139" s="24">
        <v>137.0</v>
      </c>
      <c r="B139" s="24" t="s">
        <v>282</v>
      </c>
      <c r="C139" s="24" t="s">
        <v>283</v>
      </c>
      <c r="H139" s="25"/>
      <c r="M139" s="26"/>
      <c r="R139" s="26"/>
      <c r="W139" s="26"/>
    </row>
    <row r="140" ht="12.75" customHeight="1">
      <c r="A140" s="24">
        <v>138.0</v>
      </c>
      <c r="B140" s="24" t="s">
        <v>284</v>
      </c>
      <c r="C140" s="24" t="s">
        <v>285</v>
      </c>
      <c r="H140" s="25"/>
      <c r="M140" s="26"/>
      <c r="R140" s="26"/>
      <c r="W140" s="26"/>
    </row>
    <row r="141" ht="12.75" customHeight="1">
      <c r="A141" s="24">
        <v>139.0</v>
      </c>
      <c r="B141" s="24" t="s">
        <v>286</v>
      </c>
      <c r="C141" s="24" t="s">
        <v>287</v>
      </c>
      <c r="H141" s="25"/>
      <c r="M141" s="26"/>
      <c r="R141" s="26"/>
      <c r="W141" s="26"/>
    </row>
    <row r="142" ht="12.75" customHeight="1">
      <c r="A142" s="24">
        <v>140.0</v>
      </c>
      <c r="B142" s="24" t="s">
        <v>288</v>
      </c>
      <c r="C142" s="24" t="s">
        <v>289</v>
      </c>
      <c r="H142" s="25"/>
      <c r="K142" s="24">
        <f>mround(15/20*45,1)</f>
        <v>34</v>
      </c>
      <c r="M142" s="26"/>
      <c r="R142" s="26"/>
      <c r="S142" s="27">
        <v>35.0</v>
      </c>
      <c r="T142" s="27">
        <v>18.0</v>
      </c>
      <c r="U142" s="27">
        <v>34.0</v>
      </c>
      <c r="V142" s="24">
        <f>sum(S142:U142)</f>
        <v>87</v>
      </c>
      <c r="W142" s="30">
        <v>9.0</v>
      </c>
    </row>
    <row r="143" ht="12.75" customHeight="1">
      <c r="A143" s="24">
        <v>141.0</v>
      </c>
      <c r="B143" s="24" t="s">
        <v>290</v>
      </c>
      <c r="C143" s="24" t="s">
        <v>291</v>
      </c>
      <c r="H143" s="25"/>
      <c r="M143" s="26"/>
      <c r="R143" s="26"/>
      <c r="W143" s="26"/>
    </row>
    <row r="144" ht="12.75" customHeight="1">
      <c r="A144" s="24">
        <v>142.0</v>
      </c>
      <c r="B144" s="24" t="s">
        <v>292</v>
      </c>
      <c r="C144" s="24" t="s">
        <v>293</v>
      </c>
      <c r="H144" s="25"/>
      <c r="M144" s="26"/>
      <c r="R144" s="26"/>
      <c r="W144" s="26"/>
    </row>
    <row r="145" ht="12.75" customHeight="1">
      <c r="A145" s="24">
        <v>143.0</v>
      </c>
      <c r="B145" s="24" t="s">
        <v>294</v>
      </c>
      <c r="C145" s="24" t="s">
        <v>295</v>
      </c>
      <c r="H145" s="25"/>
      <c r="M145" s="26"/>
      <c r="R145" s="26"/>
      <c r="W145" s="26"/>
    </row>
    <row r="146" ht="12.75" customHeight="1">
      <c r="A146" s="24">
        <v>144.0</v>
      </c>
      <c r="B146" s="24" t="s">
        <v>296</v>
      </c>
      <c r="C146" s="24" t="s">
        <v>295</v>
      </c>
      <c r="H146" s="25"/>
      <c r="M146" s="26"/>
      <c r="R146" s="26"/>
      <c r="W146" s="26"/>
    </row>
    <row r="147" ht="12.75" customHeight="1">
      <c r="A147" s="24">
        <v>145.0</v>
      </c>
      <c r="B147" s="24" t="s">
        <v>297</v>
      </c>
      <c r="C147" s="24" t="s">
        <v>298</v>
      </c>
      <c r="H147" s="25"/>
      <c r="M147" s="26"/>
      <c r="R147" s="26"/>
      <c r="W147" s="26"/>
    </row>
    <row r="148" ht="12.75" customHeight="1">
      <c r="A148" s="24">
        <v>146.0</v>
      </c>
      <c r="B148" s="24" t="s">
        <v>299</v>
      </c>
      <c r="C148" s="24" t="s">
        <v>300</v>
      </c>
      <c r="H148" s="25"/>
      <c r="M148" s="26"/>
      <c r="R148" s="26"/>
      <c r="W148" s="26"/>
    </row>
    <row r="149" ht="12.75" customHeight="1">
      <c r="A149" s="24">
        <v>147.0</v>
      </c>
      <c r="B149" s="24" t="s">
        <v>301</v>
      </c>
      <c r="C149" s="24" t="s">
        <v>302</v>
      </c>
      <c r="H149" s="25"/>
      <c r="M149" s="26"/>
      <c r="R149" s="26"/>
      <c r="W149" s="26"/>
    </row>
    <row r="150" ht="12.75" customHeight="1">
      <c r="A150" s="24">
        <v>148.0</v>
      </c>
      <c r="B150" s="24" t="s">
        <v>303</v>
      </c>
      <c r="C150" s="24" t="s">
        <v>304</v>
      </c>
      <c r="H150" s="25"/>
      <c r="M150" s="26"/>
      <c r="R150" s="26"/>
      <c r="W150" s="26"/>
    </row>
    <row r="151" ht="12.75" customHeight="1">
      <c r="A151" s="24">
        <v>149.0</v>
      </c>
      <c r="B151" s="24" t="s">
        <v>305</v>
      </c>
      <c r="C151" s="24" t="s">
        <v>306</v>
      </c>
      <c r="H151" s="25"/>
      <c r="J151" s="27">
        <v>11.0</v>
      </c>
      <c r="M151" s="26"/>
      <c r="R151" s="26"/>
      <c r="T151" s="27">
        <v>20.0</v>
      </c>
      <c r="U151" s="24">
        <f>mround(18/20*45,1)</f>
        <v>41</v>
      </c>
      <c r="W151" s="26"/>
    </row>
    <row r="152" ht="12.75" customHeight="1">
      <c r="A152" s="24">
        <v>150.0</v>
      </c>
      <c r="B152" s="24" t="s">
        <v>307</v>
      </c>
      <c r="C152" s="24" t="s">
        <v>308</v>
      </c>
      <c r="D152" s="27">
        <v>35.0</v>
      </c>
      <c r="E152" s="27">
        <v>10.0</v>
      </c>
      <c r="F152" s="24">
        <f>mround(14.5/20*45,1)</f>
        <v>33</v>
      </c>
      <c r="G152" s="24">
        <f>SUM(D152:F152)</f>
        <v>78</v>
      </c>
      <c r="H152" s="28">
        <v>8.0</v>
      </c>
      <c r="M152" s="29"/>
      <c r="R152" s="29"/>
      <c r="W152" s="29"/>
    </row>
    <row r="153" ht="12.75" customHeight="1">
      <c r="A153" s="24">
        <v>151.0</v>
      </c>
      <c r="B153" s="24" t="s">
        <v>309</v>
      </c>
      <c r="C153" s="24" t="s">
        <v>310</v>
      </c>
      <c r="H153" s="25"/>
      <c r="M153" s="26"/>
      <c r="R153" s="26"/>
      <c r="W153" s="26"/>
    </row>
    <row r="154" ht="12.75" customHeight="1">
      <c r="A154" s="24">
        <v>152.0</v>
      </c>
      <c r="B154" s="24" t="s">
        <v>311</v>
      </c>
      <c r="C154" s="24" t="s">
        <v>312</v>
      </c>
      <c r="H154" s="25"/>
      <c r="M154" s="26"/>
      <c r="R154" s="26"/>
      <c r="W154" s="26"/>
    </row>
    <row r="155" ht="12.75" customHeight="1">
      <c r="A155" s="24">
        <v>153.0</v>
      </c>
      <c r="B155" s="24" t="s">
        <v>313</v>
      </c>
      <c r="C155" s="24" t="s">
        <v>314</v>
      </c>
      <c r="H155" s="25"/>
      <c r="M155" s="26"/>
      <c r="R155" s="26"/>
      <c r="W155" s="26"/>
    </row>
    <row r="156" ht="12.75" customHeight="1">
      <c r="A156" s="24">
        <v>154.0</v>
      </c>
      <c r="B156" s="24" t="s">
        <v>315</v>
      </c>
      <c r="C156" s="24" t="s">
        <v>316</v>
      </c>
      <c r="H156" s="25"/>
      <c r="M156" s="26"/>
      <c r="R156" s="26"/>
      <c r="W156" s="26"/>
    </row>
    <row r="157" ht="12.75" customHeight="1">
      <c r="A157" s="24">
        <v>155.0</v>
      </c>
      <c r="B157" s="24" t="s">
        <v>317</v>
      </c>
      <c r="C157" s="24" t="s">
        <v>318</v>
      </c>
      <c r="H157" s="25"/>
      <c r="M157" s="26"/>
      <c r="R157" s="26"/>
      <c r="W157" s="26"/>
    </row>
    <row r="158" ht="12.75" customHeight="1">
      <c r="A158" s="24">
        <v>156.0</v>
      </c>
      <c r="B158" s="24" t="s">
        <v>319</v>
      </c>
      <c r="C158" s="24" t="s">
        <v>320</v>
      </c>
      <c r="H158" s="25"/>
      <c r="M158" s="26"/>
      <c r="R158" s="26"/>
      <c r="W158" s="26"/>
    </row>
    <row r="159" ht="12.75" customHeight="1">
      <c r="A159" s="24">
        <v>157.0</v>
      </c>
      <c r="B159" s="24" t="s">
        <v>321</v>
      </c>
      <c r="C159" s="24" t="s">
        <v>322</v>
      </c>
      <c r="H159" s="25"/>
      <c r="M159" s="26"/>
      <c r="R159" s="26"/>
      <c r="W159" s="26"/>
    </row>
    <row r="160" ht="12.75" customHeight="1">
      <c r="A160" s="24">
        <v>158.0</v>
      </c>
      <c r="B160" s="24" t="s">
        <v>323</v>
      </c>
      <c r="C160" s="24" t="s">
        <v>324</v>
      </c>
      <c r="H160" s="25"/>
      <c r="M160" s="26"/>
      <c r="P160" s="31">
        <f>mround(8/20*45,1)</f>
        <v>18</v>
      </c>
      <c r="R160" s="26"/>
      <c r="T160" s="27">
        <v>15.0</v>
      </c>
      <c r="U160" s="24">
        <f>mround(16.75/20*45,1)</f>
        <v>38</v>
      </c>
      <c r="W160" s="26"/>
    </row>
    <row r="161" ht="12.75" customHeight="1">
      <c r="A161" s="24">
        <v>159.0</v>
      </c>
      <c r="B161" s="24" t="s">
        <v>325</v>
      </c>
      <c r="C161" s="24" t="s">
        <v>326</v>
      </c>
      <c r="H161" s="25"/>
      <c r="M161" s="26"/>
      <c r="R161" s="26"/>
      <c r="W161" s="26"/>
    </row>
    <row r="162" ht="12.75" customHeight="1">
      <c r="A162" s="24">
        <v>160.0</v>
      </c>
      <c r="B162" s="24" t="s">
        <v>327</v>
      </c>
      <c r="C162" s="24" t="s">
        <v>328</v>
      </c>
      <c r="H162" s="25"/>
      <c r="M162" s="26"/>
      <c r="R162" s="26"/>
      <c r="W162" s="26"/>
    </row>
    <row r="163" ht="12.75" customHeight="1">
      <c r="A163" s="24">
        <v>161.0</v>
      </c>
      <c r="B163" s="24" t="s">
        <v>329</v>
      </c>
      <c r="C163" s="24" t="s">
        <v>330</v>
      </c>
      <c r="H163" s="25"/>
      <c r="M163" s="26"/>
      <c r="R163" s="26"/>
      <c r="W163" s="26"/>
    </row>
    <row r="164" ht="12.75" customHeight="1">
      <c r="A164" s="24">
        <v>162.0</v>
      </c>
      <c r="B164" s="24" t="s">
        <v>331</v>
      </c>
      <c r="C164" s="24" t="s">
        <v>332</v>
      </c>
      <c r="H164" s="25"/>
      <c r="M164" s="26"/>
      <c r="R164" s="26"/>
      <c r="W164" s="26"/>
    </row>
    <row r="165" ht="12.75" customHeight="1">
      <c r="A165" s="24">
        <v>163.0</v>
      </c>
      <c r="B165" s="24" t="s">
        <v>333</v>
      </c>
      <c r="C165" s="24" t="s">
        <v>334</v>
      </c>
      <c r="E165" s="27">
        <v>15.0</v>
      </c>
      <c r="H165" s="25"/>
      <c r="K165" s="24">
        <f>mround(15/20*45,1)</f>
        <v>34</v>
      </c>
      <c r="M165" s="26"/>
      <c r="R165" s="26"/>
      <c r="W165" s="26"/>
    </row>
    <row r="166" ht="12.75" customHeight="1">
      <c r="A166" s="24">
        <v>164.0</v>
      </c>
      <c r="B166" s="24" t="s">
        <v>335</v>
      </c>
      <c r="C166" s="24" t="s">
        <v>336</v>
      </c>
      <c r="H166" s="25"/>
      <c r="M166" s="26"/>
      <c r="R166" s="26"/>
      <c r="W166" s="26"/>
    </row>
    <row r="167" ht="12.75" customHeight="1">
      <c r="A167" s="24">
        <v>165.0</v>
      </c>
      <c r="B167" s="24" t="s">
        <v>337</v>
      </c>
      <c r="C167" s="24" t="s">
        <v>338</v>
      </c>
      <c r="H167" s="25"/>
      <c r="M167" s="26"/>
      <c r="R167" s="26"/>
      <c r="W167" s="26"/>
    </row>
    <row r="168" ht="12.75" customHeight="1">
      <c r="A168" s="24">
        <v>166.0</v>
      </c>
      <c r="B168" s="24" t="s">
        <v>339</v>
      </c>
      <c r="C168" s="24" t="s">
        <v>340</v>
      </c>
      <c r="H168" s="25"/>
      <c r="M168" s="26"/>
      <c r="R168" s="26"/>
      <c r="W168" s="26"/>
    </row>
    <row r="169" ht="12.75" customHeight="1">
      <c r="A169" s="24">
        <v>167.0</v>
      </c>
      <c r="B169" s="24" t="s">
        <v>341</v>
      </c>
      <c r="C169" s="24" t="s">
        <v>342</v>
      </c>
      <c r="H169" s="25"/>
      <c r="M169" s="26"/>
      <c r="R169" s="26"/>
      <c r="W169" s="26"/>
    </row>
    <row r="170" ht="12.75" customHeight="1">
      <c r="A170" s="24">
        <v>168.0</v>
      </c>
      <c r="B170" s="24" t="s">
        <v>343</v>
      </c>
      <c r="C170" s="24" t="s">
        <v>344</v>
      </c>
      <c r="H170" s="25"/>
      <c r="M170" s="26"/>
      <c r="R170" s="26"/>
      <c r="W170" s="26"/>
    </row>
    <row r="171" ht="12.75" customHeight="1">
      <c r="A171" s="24">
        <v>169.0</v>
      </c>
      <c r="B171" s="24" t="s">
        <v>345</v>
      </c>
      <c r="C171" s="24" t="s">
        <v>346</v>
      </c>
      <c r="D171" s="27">
        <v>15.0</v>
      </c>
      <c r="H171" s="25"/>
      <c r="J171" s="27">
        <v>10.0</v>
      </c>
      <c r="K171" s="31">
        <f>mround(7/20*45,1)</f>
        <v>16</v>
      </c>
      <c r="M171" s="26"/>
      <c r="N171" s="27">
        <v>15.0</v>
      </c>
      <c r="O171" s="27">
        <v>10.0</v>
      </c>
      <c r="P171" s="24">
        <f>mround(9/20*45,1)</f>
        <v>20</v>
      </c>
      <c r="R171" s="34"/>
      <c r="W171" s="34"/>
    </row>
    <row r="172" ht="12.75" customHeight="1">
      <c r="A172" s="24">
        <v>170.0</v>
      </c>
      <c r="B172" s="24" t="s">
        <v>347</v>
      </c>
      <c r="C172" s="24" t="s">
        <v>348</v>
      </c>
      <c r="H172" s="25"/>
      <c r="M172" s="26"/>
      <c r="O172" s="32">
        <v>6.0</v>
      </c>
      <c r="P172" s="31">
        <f>mround(7/20*45,1)</f>
        <v>16</v>
      </c>
      <c r="R172" s="26"/>
      <c r="T172" s="27">
        <v>15.0</v>
      </c>
      <c r="U172" s="24">
        <f>mround(12.5/20*45,1)</f>
        <v>28</v>
      </c>
      <c r="W172" s="26"/>
    </row>
    <row r="173" ht="12.75" customHeight="1">
      <c r="A173" s="24">
        <v>171.0</v>
      </c>
      <c r="B173" s="24" t="s">
        <v>349</v>
      </c>
      <c r="C173" s="24" t="s">
        <v>350</v>
      </c>
      <c r="H173" s="25"/>
      <c r="M173" s="26"/>
      <c r="R173" s="26"/>
      <c r="W173" s="26"/>
    </row>
    <row r="174" ht="12.75" customHeight="1">
      <c r="A174" s="24">
        <v>172.0</v>
      </c>
      <c r="B174" s="24" t="s">
        <v>351</v>
      </c>
      <c r="C174" s="24" t="s">
        <v>352</v>
      </c>
      <c r="H174" s="25"/>
      <c r="M174" s="26"/>
      <c r="R174" s="26"/>
      <c r="W174" s="26"/>
    </row>
    <row r="175" ht="12.75" customHeight="1">
      <c r="A175" s="24">
        <v>173.0</v>
      </c>
      <c r="B175" s="24" t="s">
        <v>353</v>
      </c>
      <c r="C175" s="24" t="s">
        <v>354</v>
      </c>
      <c r="H175" s="25"/>
      <c r="M175" s="26"/>
      <c r="R175" s="26"/>
      <c r="W175" s="26"/>
    </row>
    <row r="176" ht="12.75" customHeight="1">
      <c r="A176" s="24">
        <v>174.0</v>
      </c>
      <c r="B176" s="24" t="s">
        <v>355</v>
      </c>
      <c r="C176" s="24" t="s">
        <v>356</v>
      </c>
      <c r="H176" s="25"/>
      <c r="M176" s="26"/>
      <c r="R176" s="26"/>
      <c r="W176" s="26"/>
    </row>
    <row r="177" ht="12.75" customHeight="1">
      <c r="A177" s="24">
        <v>175.0</v>
      </c>
      <c r="B177" s="24" t="s">
        <v>357</v>
      </c>
      <c r="C177" s="24" t="s">
        <v>358</v>
      </c>
      <c r="H177" s="25"/>
      <c r="M177" s="26"/>
      <c r="R177" s="26"/>
      <c r="W177" s="26"/>
    </row>
    <row r="178" ht="12.75" customHeight="1">
      <c r="A178" s="24">
        <v>176.0</v>
      </c>
      <c r="B178" s="24" t="s">
        <v>359</v>
      </c>
      <c r="C178" s="24" t="s">
        <v>360</v>
      </c>
      <c r="H178" s="25"/>
      <c r="J178" s="27">
        <v>14.0</v>
      </c>
      <c r="K178" s="31">
        <f>mround(8.5/20*45,1)</f>
        <v>19</v>
      </c>
      <c r="M178" s="26"/>
      <c r="P178" s="24">
        <f>mround(12.5/20*45,1)</f>
        <v>28</v>
      </c>
      <c r="R178" s="26"/>
      <c r="W178" s="26"/>
    </row>
    <row r="179" ht="12.75" customHeight="1">
      <c r="A179" s="24">
        <v>177.0</v>
      </c>
      <c r="B179" s="24" t="s">
        <v>361</v>
      </c>
      <c r="C179" s="24" t="s">
        <v>362</v>
      </c>
      <c r="H179" s="25"/>
      <c r="M179" s="26"/>
      <c r="R179" s="26"/>
      <c r="W179" s="26"/>
    </row>
    <row r="180" ht="12.75" customHeight="1">
      <c r="A180" s="24">
        <v>178.0</v>
      </c>
      <c r="B180" s="24" t="s">
        <v>363</v>
      </c>
      <c r="C180" s="24" t="s">
        <v>364</v>
      </c>
      <c r="H180" s="25"/>
      <c r="J180" s="27">
        <v>13.0</v>
      </c>
      <c r="K180" s="24">
        <f>mround(12/20*45,1)</f>
        <v>27</v>
      </c>
      <c r="M180" s="26"/>
      <c r="N180" s="27">
        <v>15.0</v>
      </c>
      <c r="O180" s="27">
        <v>13.0</v>
      </c>
      <c r="P180" s="27">
        <v>27.0</v>
      </c>
      <c r="Q180" s="24">
        <f>sum(N180:P180)</f>
        <v>55</v>
      </c>
      <c r="R180" s="30">
        <v>6.0</v>
      </c>
      <c r="W180" s="29"/>
    </row>
    <row r="181" ht="12.75" customHeight="1">
      <c r="A181" s="24">
        <v>179.0</v>
      </c>
      <c r="B181" s="24" t="s">
        <v>365</v>
      </c>
      <c r="C181" s="24" t="s">
        <v>366</v>
      </c>
      <c r="E181" s="32">
        <v>6.0</v>
      </c>
      <c r="H181" s="25"/>
      <c r="J181" s="27">
        <v>10.0</v>
      </c>
      <c r="K181" s="24">
        <f>mround(9.75/20*45,1)</f>
        <v>22</v>
      </c>
      <c r="M181" s="26"/>
      <c r="R181" s="26"/>
      <c r="W181" s="26"/>
    </row>
    <row r="182" ht="12.75" customHeight="1">
      <c r="A182" s="24">
        <v>180.0</v>
      </c>
      <c r="B182" s="24" t="s">
        <v>367</v>
      </c>
      <c r="C182" s="24" t="s">
        <v>368</v>
      </c>
      <c r="H182" s="25"/>
      <c r="M182" s="26"/>
      <c r="R182" s="26"/>
      <c r="W182" s="26"/>
    </row>
    <row r="183" ht="12.75" customHeight="1">
      <c r="A183" s="24">
        <v>181.0</v>
      </c>
      <c r="B183" s="24" t="s">
        <v>369</v>
      </c>
      <c r="C183" s="24" t="s">
        <v>370</v>
      </c>
      <c r="H183" s="25"/>
      <c r="M183" s="26"/>
      <c r="R183" s="26"/>
      <c r="W183" s="26"/>
    </row>
    <row r="184" ht="12.75" customHeight="1">
      <c r="A184" s="24">
        <v>182.0</v>
      </c>
      <c r="B184" s="24" t="s">
        <v>371</v>
      </c>
      <c r="C184" s="24" t="s">
        <v>372</v>
      </c>
      <c r="H184" s="25"/>
      <c r="M184" s="26"/>
      <c r="R184" s="26"/>
      <c r="W184" s="26"/>
    </row>
    <row r="185" ht="12.75" customHeight="1">
      <c r="A185" s="24">
        <v>183.0</v>
      </c>
      <c r="B185" s="24" t="s">
        <v>373</v>
      </c>
      <c r="C185" s="24" t="s">
        <v>374</v>
      </c>
      <c r="H185" s="25"/>
      <c r="M185" s="26"/>
      <c r="R185" s="26"/>
      <c r="W185" s="26"/>
    </row>
    <row r="186" ht="12.75" customHeight="1">
      <c r="A186" s="24">
        <v>184.0</v>
      </c>
      <c r="B186" s="24" t="s">
        <v>375</v>
      </c>
      <c r="C186" s="24" t="s">
        <v>376</v>
      </c>
      <c r="H186" s="25"/>
      <c r="M186" s="26"/>
      <c r="R186" s="26"/>
      <c r="W186" s="26"/>
    </row>
    <row r="187" ht="12.75" customHeight="1">
      <c r="A187" s="24">
        <v>185.0</v>
      </c>
      <c r="B187" s="24" t="s">
        <v>377</v>
      </c>
      <c r="C187" s="24" t="s">
        <v>378</v>
      </c>
      <c r="E187" s="27">
        <v>19.0</v>
      </c>
      <c r="H187" s="25"/>
      <c r="K187" s="24">
        <f>mround(16.25/20*45,1)</f>
        <v>37</v>
      </c>
      <c r="M187" s="26"/>
      <c r="N187" s="27">
        <v>25.0</v>
      </c>
      <c r="O187" s="27">
        <v>19.0</v>
      </c>
      <c r="P187" s="27">
        <v>37.0</v>
      </c>
      <c r="Q187" s="24">
        <f>sum(N187:P187)</f>
        <v>81</v>
      </c>
      <c r="R187" s="30">
        <v>9.0</v>
      </c>
      <c r="W187" s="29"/>
    </row>
    <row r="188" ht="12.75" customHeight="1">
      <c r="A188" s="24">
        <v>186.0</v>
      </c>
      <c r="B188" s="24" t="s">
        <v>379</v>
      </c>
      <c r="C188" s="24" t="s">
        <v>380</v>
      </c>
      <c r="H188" s="25"/>
      <c r="M188" s="26"/>
      <c r="R188" s="26"/>
      <c r="W188" s="26"/>
    </row>
    <row r="189" ht="12.75" customHeight="1">
      <c r="A189" s="24">
        <v>187.0</v>
      </c>
      <c r="B189" s="24" t="s">
        <v>381</v>
      </c>
      <c r="C189" s="24" t="s">
        <v>382</v>
      </c>
      <c r="E189" s="27">
        <v>10.0</v>
      </c>
      <c r="F189" s="24">
        <f>mround(15.75/20*45,1)</f>
        <v>35</v>
      </c>
      <c r="H189" s="25"/>
      <c r="M189" s="26"/>
      <c r="R189" s="26"/>
      <c r="W189" s="26"/>
    </row>
    <row r="190" ht="12.75" customHeight="1">
      <c r="A190" s="24">
        <v>188.0</v>
      </c>
      <c r="B190" s="24" t="s">
        <v>383</v>
      </c>
      <c r="C190" s="24" t="s">
        <v>384</v>
      </c>
      <c r="H190" s="25"/>
      <c r="M190" s="26"/>
      <c r="R190" s="26"/>
      <c r="W190" s="26"/>
    </row>
    <row r="191" ht="12.75" customHeight="1">
      <c r="A191" s="24">
        <v>189.0</v>
      </c>
      <c r="B191" s="24" t="s">
        <v>385</v>
      </c>
      <c r="C191" s="24" t="s">
        <v>386</v>
      </c>
      <c r="H191" s="25"/>
      <c r="M191" s="26"/>
      <c r="R191" s="26"/>
      <c r="W191" s="26"/>
    </row>
    <row r="192" ht="12.75" customHeight="1">
      <c r="A192" s="24">
        <v>190.0</v>
      </c>
      <c r="B192" s="24" t="s">
        <v>387</v>
      </c>
      <c r="C192" s="24" t="s">
        <v>388</v>
      </c>
      <c r="H192" s="25"/>
      <c r="M192" s="26"/>
      <c r="R192" s="26"/>
      <c r="W192" s="26"/>
    </row>
    <row r="193" ht="12.75" customHeight="1">
      <c r="A193" s="24">
        <v>191.0</v>
      </c>
      <c r="B193" s="24" t="s">
        <v>389</v>
      </c>
      <c r="C193" s="24" t="s">
        <v>390</v>
      </c>
      <c r="H193" s="25"/>
      <c r="M193" s="26"/>
      <c r="R193" s="26"/>
      <c r="W193" s="26"/>
    </row>
    <row r="194" ht="12.75" customHeight="1">
      <c r="A194" s="24">
        <v>192.0</v>
      </c>
      <c r="B194" s="24" t="s">
        <v>391</v>
      </c>
      <c r="C194" s="24" t="s">
        <v>392</v>
      </c>
      <c r="D194" s="27">
        <v>35.0</v>
      </c>
      <c r="E194" s="27">
        <v>18.0</v>
      </c>
      <c r="F194" s="24">
        <f>mround(19.25/20*45,1)</f>
        <v>43</v>
      </c>
      <c r="G194" s="24">
        <f>SUM(D194:F194)</f>
        <v>96</v>
      </c>
      <c r="H194" s="28">
        <v>10.0</v>
      </c>
      <c r="M194" s="29"/>
      <c r="R194" s="29"/>
      <c r="W194" s="29"/>
    </row>
    <row r="195" ht="12.75" customHeight="1">
      <c r="A195" s="24">
        <v>193.0</v>
      </c>
      <c r="B195" s="24" t="s">
        <v>393</v>
      </c>
      <c r="C195" s="24" t="s">
        <v>394</v>
      </c>
      <c r="H195" s="25"/>
      <c r="M195" s="26"/>
      <c r="R195" s="26"/>
      <c r="W195" s="26"/>
    </row>
    <row r="196" ht="12.75" customHeight="1">
      <c r="A196" s="24">
        <v>194.0</v>
      </c>
      <c r="B196" s="24" t="s">
        <v>395</v>
      </c>
      <c r="C196" s="24" t="s">
        <v>396</v>
      </c>
      <c r="H196" s="25"/>
      <c r="M196" s="26"/>
      <c r="R196" s="26"/>
      <c r="W196" s="26"/>
    </row>
    <row r="197" ht="12.75" customHeight="1">
      <c r="A197" s="24">
        <v>195.0</v>
      </c>
      <c r="B197" s="24" t="s">
        <v>397</v>
      </c>
      <c r="C197" s="24" t="s">
        <v>398</v>
      </c>
      <c r="H197" s="25"/>
      <c r="M197" s="26"/>
      <c r="R197" s="26"/>
      <c r="W197" s="26"/>
    </row>
    <row r="198" ht="12.75" customHeight="1">
      <c r="A198" s="24">
        <v>196.0</v>
      </c>
      <c r="B198" s="24" t="s">
        <v>399</v>
      </c>
      <c r="C198" s="24" t="s">
        <v>400</v>
      </c>
      <c r="E198" s="27">
        <v>11.0</v>
      </c>
      <c r="F198" s="31">
        <f>mround(7.5/20*45,1)</f>
        <v>17</v>
      </c>
      <c r="H198" s="25"/>
      <c r="K198" s="24">
        <f>mround(12.25/20*45,1)</f>
        <v>28</v>
      </c>
      <c r="M198" s="26"/>
      <c r="R198" s="26"/>
      <c r="W198" s="26"/>
    </row>
    <row r="199" ht="12.75" customHeight="1">
      <c r="A199" s="24">
        <v>197.0</v>
      </c>
      <c r="B199" s="24" t="s">
        <v>401</v>
      </c>
      <c r="C199" s="24" t="s">
        <v>402</v>
      </c>
      <c r="H199" s="25"/>
      <c r="M199" s="26"/>
      <c r="R199" s="26"/>
      <c r="W199" s="26"/>
    </row>
    <row r="200" ht="12.75" customHeight="1">
      <c r="H200" s="25"/>
      <c r="M200" s="34"/>
      <c r="R200" s="34"/>
      <c r="W200" s="34"/>
    </row>
    <row r="201" ht="12.75" customHeight="1">
      <c r="C201" s="27" t="s">
        <v>403</v>
      </c>
      <c r="H201" s="25">
        <f>COUNTIF(H3:H199,"&gt;=6")</f>
        <v>4</v>
      </c>
      <c r="M201" s="25">
        <f>COUNTIF(M3:M199,"&gt;=6")</f>
        <v>2</v>
      </c>
      <c r="R201" s="25">
        <f>COUNTIF(R3:R199,"&gt;=6")</f>
        <v>4</v>
      </c>
      <c r="W201" s="25">
        <f>COUNTIF(W3:W199,"&gt;=6")</f>
        <v>3</v>
      </c>
    </row>
    <row r="202" ht="12.75" customHeight="1">
      <c r="H202" s="25"/>
      <c r="M202" s="34"/>
      <c r="R202" s="34"/>
      <c r="W202" s="34"/>
    </row>
    <row r="203" ht="12.75" customHeight="1">
      <c r="H203" s="25"/>
      <c r="M203" s="34"/>
      <c r="R203" s="34"/>
      <c r="W203" s="34"/>
    </row>
    <row r="204" ht="12.75" customHeight="1">
      <c r="H204" s="25"/>
      <c r="M204" s="34"/>
      <c r="R204" s="34"/>
      <c r="W204" s="34"/>
    </row>
    <row r="205" ht="12.75" customHeight="1">
      <c r="H205" s="25"/>
      <c r="M205" s="34"/>
      <c r="R205" s="34"/>
      <c r="W205" s="34"/>
    </row>
    <row r="206" ht="12.75" customHeight="1">
      <c r="H206" s="25"/>
      <c r="M206" s="34"/>
      <c r="R206" s="34"/>
      <c r="W206" s="34"/>
    </row>
    <row r="207" ht="12.75" customHeight="1">
      <c r="H207" s="25"/>
      <c r="M207" s="34"/>
      <c r="R207" s="34"/>
      <c r="W207" s="34"/>
    </row>
    <row r="208" ht="12.75" customHeight="1">
      <c r="H208" s="25"/>
      <c r="M208" s="34"/>
      <c r="R208" s="34"/>
      <c r="W208" s="34"/>
    </row>
    <row r="209" ht="12.75" customHeight="1">
      <c r="H209" s="25"/>
      <c r="M209" s="34"/>
      <c r="R209" s="34"/>
      <c r="W209" s="34"/>
    </row>
    <row r="210" ht="12.75" customHeight="1">
      <c r="H210" s="25"/>
      <c r="M210" s="34"/>
      <c r="R210" s="34"/>
      <c r="W210" s="34"/>
    </row>
    <row r="211" ht="12.75" customHeight="1">
      <c r="H211" s="25"/>
      <c r="M211" s="34"/>
      <c r="R211" s="34"/>
      <c r="W211" s="34"/>
    </row>
    <row r="212" ht="12.75" customHeight="1">
      <c r="H212" s="25"/>
      <c r="M212" s="34"/>
      <c r="R212" s="34"/>
      <c r="W212" s="34"/>
    </row>
    <row r="213" ht="12.75" customHeight="1">
      <c r="H213" s="25"/>
      <c r="M213" s="34"/>
      <c r="R213" s="34"/>
      <c r="W213" s="34"/>
    </row>
    <row r="214" ht="12.75" customHeight="1">
      <c r="H214" s="25"/>
      <c r="M214" s="34"/>
      <c r="R214" s="34"/>
      <c r="W214" s="34"/>
    </row>
    <row r="215" ht="12.75" customHeight="1">
      <c r="H215" s="25"/>
      <c r="M215" s="34"/>
      <c r="R215" s="34"/>
      <c r="W215" s="34"/>
    </row>
    <row r="216" ht="12.75" customHeight="1">
      <c r="H216" s="25"/>
      <c r="M216" s="34"/>
      <c r="R216" s="34"/>
      <c r="W216" s="34"/>
    </row>
    <row r="217" ht="12.75" customHeight="1">
      <c r="H217" s="25"/>
      <c r="M217" s="34"/>
      <c r="R217" s="34"/>
      <c r="W217" s="34"/>
    </row>
    <row r="218" ht="12.75" customHeight="1">
      <c r="H218" s="25"/>
      <c r="M218" s="34"/>
      <c r="R218" s="34"/>
      <c r="W218" s="34"/>
    </row>
    <row r="219" ht="12.75" customHeight="1">
      <c r="H219" s="25"/>
      <c r="M219" s="34"/>
      <c r="R219" s="34"/>
      <c r="W219" s="34"/>
    </row>
    <row r="220" ht="12.75" customHeight="1">
      <c r="H220" s="25"/>
      <c r="M220" s="34"/>
      <c r="R220" s="34"/>
      <c r="W220" s="34"/>
    </row>
    <row r="221" ht="12.75" customHeight="1">
      <c r="H221" s="25"/>
      <c r="M221" s="34"/>
      <c r="R221" s="34"/>
      <c r="W221" s="34"/>
    </row>
    <row r="222" ht="12.75" customHeight="1">
      <c r="H222" s="25"/>
      <c r="M222" s="34"/>
      <c r="R222" s="34"/>
      <c r="W222" s="34"/>
    </row>
    <row r="223" ht="12.75" customHeight="1">
      <c r="H223" s="25"/>
      <c r="M223" s="34"/>
      <c r="R223" s="34"/>
      <c r="W223" s="34"/>
    </row>
    <row r="224" ht="12.75" customHeight="1">
      <c r="H224" s="25"/>
      <c r="M224" s="34"/>
      <c r="R224" s="34"/>
      <c r="W224" s="34"/>
    </row>
    <row r="225" ht="12.75" customHeight="1">
      <c r="H225" s="25"/>
      <c r="M225" s="34"/>
      <c r="R225" s="34"/>
      <c r="W225" s="34"/>
    </row>
    <row r="226" ht="12.75" customHeight="1">
      <c r="H226" s="25"/>
      <c r="M226" s="34"/>
      <c r="R226" s="34"/>
      <c r="W226" s="34"/>
    </row>
    <row r="227" ht="12.75" customHeight="1">
      <c r="H227" s="25"/>
      <c r="M227" s="34"/>
      <c r="R227" s="34"/>
      <c r="W227" s="34"/>
    </row>
    <row r="228" ht="12.75" customHeight="1">
      <c r="H228" s="25"/>
      <c r="M228" s="34"/>
      <c r="R228" s="34"/>
      <c r="W228" s="34"/>
    </row>
    <row r="229" ht="12.75" customHeight="1">
      <c r="H229" s="25"/>
      <c r="M229" s="34"/>
      <c r="R229" s="34"/>
      <c r="W229" s="34"/>
    </row>
    <row r="230" ht="12.75" customHeight="1">
      <c r="H230" s="25"/>
      <c r="M230" s="34"/>
      <c r="R230" s="34"/>
      <c r="W230" s="34"/>
    </row>
    <row r="231" ht="12.75" customHeight="1">
      <c r="H231" s="25"/>
      <c r="M231" s="34"/>
      <c r="R231" s="34"/>
      <c r="W231" s="34"/>
    </row>
    <row r="232" ht="12.75" customHeight="1">
      <c r="H232" s="25"/>
      <c r="M232" s="34"/>
      <c r="R232" s="34"/>
      <c r="W232" s="34"/>
    </row>
    <row r="233" ht="12.75" customHeight="1">
      <c r="H233" s="25"/>
      <c r="M233" s="34"/>
      <c r="R233" s="34"/>
      <c r="W233" s="34"/>
    </row>
    <row r="234" ht="12.75" customHeight="1">
      <c r="H234" s="25"/>
      <c r="M234" s="34"/>
      <c r="R234" s="34"/>
      <c r="W234" s="34"/>
    </row>
    <row r="235" ht="12.75" customHeight="1">
      <c r="H235" s="25"/>
      <c r="M235" s="34"/>
      <c r="R235" s="34"/>
      <c r="W235" s="34"/>
    </row>
    <row r="236" ht="12.75" customHeight="1">
      <c r="H236" s="25"/>
      <c r="M236" s="34"/>
      <c r="R236" s="34"/>
      <c r="W236" s="34"/>
    </row>
    <row r="237" ht="12.75" customHeight="1">
      <c r="H237" s="25"/>
      <c r="M237" s="34"/>
      <c r="R237" s="34"/>
      <c r="W237" s="34"/>
    </row>
    <row r="238" ht="12.75" customHeight="1">
      <c r="H238" s="25"/>
      <c r="M238" s="34"/>
      <c r="R238" s="34"/>
      <c r="W238" s="34"/>
    </row>
    <row r="239" ht="12.75" customHeight="1">
      <c r="H239" s="25"/>
      <c r="M239" s="34"/>
      <c r="R239" s="34"/>
      <c r="W239" s="34"/>
    </row>
    <row r="240" ht="12.75" customHeight="1">
      <c r="H240" s="25"/>
      <c r="M240" s="34"/>
      <c r="R240" s="34"/>
      <c r="W240" s="34"/>
    </row>
    <row r="241" ht="12.75" customHeight="1">
      <c r="H241" s="25"/>
      <c r="M241" s="34"/>
      <c r="R241" s="34"/>
      <c r="W241" s="34"/>
    </row>
    <row r="242" ht="12.75" customHeight="1">
      <c r="H242" s="25"/>
      <c r="M242" s="34"/>
      <c r="R242" s="34"/>
      <c r="W242" s="34"/>
    </row>
    <row r="243" ht="12.75" customHeight="1">
      <c r="H243" s="25"/>
      <c r="M243" s="34"/>
      <c r="R243" s="34"/>
      <c r="W243" s="34"/>
    </row>
    <row r="244" ht="12.75" customHeight="1">
      <c r="H244" s="25"/>
      <c r="M244" s="34"/>
      <c r="R244" s="34"/>
      <c r="W244" s="34"/>
    </row>
    <row r="245" ht="12.75" customHeight="1">
      <c r="H245" s="25"/>
      <c r="M245" s="34"/>
      <c r="R245" s="34"/>
      <c r="W245" s="34"/>
    </row>
    <row r="246" ht="12.75" customHeight="1">
      <c r="H246" s="25"/>
      <c r="M246" s="34"/>
      <c r="R246" s="34"/>
      <c r="W246" s="34"/>
    </row>
    <row r="247" ht="12.75" customHeight="1">
      <c r="H247" s="25"/>
      <c r="M247" s="34"/>
      <c r="R247" s="34"/>
      <c r="W247" s="34"/>
    </row>
    <row r="248" ht="12.75" customHeight="1">
      <c r="H248" s="25"/>
      <c r="M248" s="34"/>
      <c r="R248" s="34"/>
      <c r="W248" s="34"/>
    </row>
    <row r="249" ht="12.75" customHeight="1">
      <c r="H249" s="25"/>
      <c r="M249" s="34"/>
      <c r="R249" s="34"/>
      <c r="W249" s="34"/>
    </row>
    <row r="250" ht="12.75" customHeight="1">
      <c r="H250" s="25"/>
      <c r="M250" s="34"/>
      <c r="R250" s="34"/>
      <c r="W250" s="34"/>
    </row>
    <row r="251" ht="12.75" customHeight="1">
      <c r="H251" s="25"/>
      <c r="M251" s="34"/>
      <c r="R251" s="34"/>
      <c r="W251" s="34"/>
    </row>
    <row r="252" ht="12.75" customHeight="1">
      <c r="H252" s="25"/>
      <c r="M252" s="34"/>
      <c r="R252" s="34"/>
      <c r="W252" s="34"/>
    </row>
    <row r="253" ht="12.75" customHeight="1">
      <c r="H253" s="25"/>
      <c r="M253" s="34"/>
      <c r="R253" s="34"/>
      <c r="W253" s="34"/>
    </row>
    <row r="254" ht="12.75" customHeight="1">
      <c r="H254" s="25"/>
      <c r="M254" s="34"/>
      <c r="R254" s="34"/>
      <c r="W254" s="34"/>
    </row>
    <row r="255" ht="12.75" customHeight="1">
      <c r="H255" s="25"/>
      <c r="M255" s="34"/>
      <c r="R255" s="34"/>
      <c r="W255" s="34"/>
    </row>
    <row r="256" ht="12.75" customHeight="1">
      <c r="H256" s="25"/>
      <c r="M256" s="34"/>
      <c r="R256" s="34"/>
      <c r="W256" s="34"/>
    </row>
    <row r="257" ht="12.75" customHeight="1">
      <c r="H257" s="25"/>
      <c r="M257" s="34"/>
      <c r="R257" s="34"/>
      <c r="W257" s="34"/>
    </row>
    <row r="258" ht="12.75" customHeight="1">
      <c r="H258" s="25"/>
      <c r="M258" s="34"/>
      <c r="R258" s="34"/>
      <c r="W258" s="34"/>
    </row>
    <row r="259" ht="12.75" customHeight="1">
      <c r="H259" s="25"/>
      <c r="M259" s="34"/>
      <c r="R259" s="34"/>
      <c r="W259" s="34"/>
    </row>
    <row r="260" ht="12.75" customHeight="1">
      <c r="H260" s="25"/>
      <c r="M260" s="34"/>
      <c r="R260" s="34"/>
      <c r="W260" s="34"/>
    </row>
    <row r="261" ht="12.75" customHeight="1">
      <c r="H261" s="25"/>
      <c r="M261" s="34"/>
      <c r="R261" s="34"/>
      <c r="W261" s="34"/>
    </row>
    <row r="262" ht="12.75" customHeight="1">
      <c r="H262" s="25"/>
      <c r="M262" s="34"/>
      <c r="R262" s="34"/>
      <c r="W262" s="34"/>
    </row>
    <row r="263" ht="12.75" customHeight="1">
      <c r="H263" s="25"/>
      <c r="M263" s="34"/>
      <c r="R263" s="34"/>
      <c r="W263" s="34"/>
    </row>
    <row r="264" ht="12.75" customHeight="1">
      <c r="H264" s="25"/>
      <c r="M264" s="34"/>
      <c r="R264" s="34"/>
      <c r="W264" s="34"/>
    </row>
    <row r="265" ht="12.75" customHeight="1">
      <c r="H265" s="25"/>
      <c r="M265" s="34"/>
      <c r="R265" s="34"/>
      <c r="W265" s="34"/>
    </row>
    <row r="266" ht="12.75" customHeight="1">
      <c r="H266" s="25"/>
      <c r="M266" s="34"/>
      <c r="R266" s="34"/>
      <c r="W266" s="34"/>
    </row>
    <row r="267" ht="12.75" customHeight="1">
      <c r="H267" s="25"/>
      <c r="M267" s="34"/>
      <c r="R267" s="34"/>
      <c r="W267" s="34"/>
    </row>
    <row r="268" ht="12.75" customHeight="1">
      <c r="H268" s="25"/>
      <c r="M268" s="34"/>
      <c r="R268" s="34"/>
      <c r="W268" s="34"/>
    </row>
    <row r="269" ht="12.75" customHeight="1">
      <c r="H269" s="25"/>
      <c r="M269" s="34"/>
      <c r="R269" s="34"/>
      <c r="W269" s="34"/>
    </row>
    <row r="270" ht="12.75" customHeight="1">
      <c r="H270" s="25"/>
      <c r="M270" s="34"/>
      <c r="R270" s="34"/>
      <c r="W270" s="34"/>
    </row>
    <row r="271" ht="12.75" customHeight="1">
      <c r="H271" s="25"/>
      <c r="M271" s="34"/>
      <c r="R271" s="34"/>
      <c r="W271" s="34"/>
    </row>
    <row r="272" ht="12.75" customHeight="1">
      <c r="H272" s="25"/>
      <c r="M272" s="34"/>
      <c r="R272" s="34"/>
      <c r="W272" s="34"/>
    </row>
    <row r="273" ht="12.75" customHeight="1">
      <c r="H273" s="25"/>
      <c r="M273" s="34"/>
      <c r="R273" s="34"/>
      <c r="W273" s="34"/>
    </row>
    <row r="274" ht="12.75" customHeight="1">
      <c r="H274" s="25"/>
      <c r="M274" s="34"/>
      <c r="R274" s="34"/>
      <c r="W274" s="34"/>
    </row>
    <row r="275" ht="12.75" customHeight="1">
      <c r="H275" s="25"/>
      <c r="M275" s="34"/>
      <c r="R275" s="34"/>
      <c r="W275" s="34"/>
    </row>
    <row r="276" ht="12.75" customHeight="1">
      <c r="H276" s="25"/>
      <c r="M276" s="34"/>
      <c r="R276" s="34"/>
      <c r="W276" s="34"/>
    </row>
    <row r="277" ht="12.75" customHeight="1">
      <c r="H277" s="25"/>
      <c r="M277" s="34"/>
      <c r="R277" s="34"/>
      <c r="W277" s="34"/>
    </row>
    <row r="278" ht="12.75" customHeight="1">
      <c r="H278" s="25"/>
      <c r="M278" s="34"/>
      <c r="R278" s="34"/>
      <c r="W278" s="34"/>
    </row>
    <row r="279" ht="12.75" customHeight="1">
      <c r="H279" s="25"/>
      <c r="M279" s="34"/>
      <c r="R279" s="34"/>
      <c r="W279" s="34"/>
    </row>
    <row r="280" ht="12.75" customHeight="1">
      <c r="H280" s="25"/>
      <c r="M280" s="34"/>
      <c r="R280" s="34"/>
      <c r="W280" s="34"/>
    </row>
    <row r="281" ht="12.75" customHeight="1">
      <c r="H281" s="25"/>
      <c r="M281" s="34"/>
      <c r="R281" s="34"/>
      <c r="W281" s="34"/>
    </row>
    <row r="282" ht="12.75" customHeight="1">
      <c r="H282" s="25"/>
      <c r="M282" s="34"/>
      <c r="R282" s="34"/>
      <c r="W282" s="34"/>
    </row>
    <row r="283" ht="12.75" customHeight="1">
      <c r="H283" s="25"/>
      <c r="M283" s="34"/>
      <c r="R283" s="34"/>
      <c r="W283" s="34"/>
    </row>
    <row r="284" ht="12.75" customHeight="1">
      <c r="H284" s="25"/>
      <c r="M284" s="34"/>
      <c r="R284" s="34"/>
      <c r="W284" s="34"/>
    </row>
    <row r="285" ht="12.75" customHeight="1">
      <c r="H285" s="25"/>
      <c r="M285" s="34"/>
      <c r="R285" s="34"/>
      <c r="W285" s="34"/>
    </row>
    <row r="286" ht="12.75" customHeight="1">
      <c r="H286" s="25"/>
      <c r="M286" s="34"/>
      <c r="R286" s="34"/>
      <c r="W286" s="34"/>
    </row>
    <row r="287" ht="12.75" customHeight="1">
      <c r="H287" s="25"/>
      <c r="M287" s="34"/>
      <c r="R287" s="34"/>
      <c r="W287" s="34"/>
    </row>
    <row r="288" ht="12.75" customHeight="1">
      <c r="H288" s="25"/>
      <c r="M288" s="34"/>
      <c r="R288" s="34"/>
      <c r="W288" s="34"/>
    </row>
    <row r="289" ht="12.75" customHeight="1">
      <c r="H289" s="25"/>
      <c r="M289" s="34"/>
      <c r="R289" s="34"/>
      <c r="W289" s="34"/>
    </row>
    <row r="290" ht="12.75" customHeight="1">
      <c r="H290" s="25"/>
      <c r="M290" s="34"/>
      <c r="R290" s="34"/>
      <c r="W290" s="34"/>
    </row>
    <row r="291" ht="12.75" customHeight="1">
      <c r="H291" s="25"/>
      <c r="M291" s="34"/>
      <c r="R291" s="34"/>
      <c r="W291" s="34"/>
    </row>
    <row r="292" ht="12.75" customHeight="1">
      <c r="H292" s="25"/>
      <c r="M292" s="34"/>
      <c r="R292" s="34"/>
      <c r="W292" s="34"/>
    </row>
    <row r="293" ht="12.75" customHeight="1">
      <c r="H293" s="25"/>
      <c r="M293" s="34"/>
      <c r="R293" s="34"/>
      <c r="W293" s="34"/>
    </row>
    <row r="294" ht="12.75" customHeight="1">
      <c r="H294" s="25"/>
      <c r="M294" s="34"/>
      <c r="R294" s="34"/>
      <c r="W294" s="34"/>
    </row>
    <row r="295" ht="12.75" customHeight="1">
      <c r="H295" s="25"/>
      <c r="M295" s="34"/>
      <c r="R295" s="34"/>
      <c r="W295" s="34"/>
    </row>
    <row r="296" ht="12.75" customHeight="1">
      <c r="H296" s="25"/>
      <c r="M296" s="34"/>
      <c r="R296" s="34"/>
      <c r="W296" s="34"/>
    </row>
    <row r="297" ht="12.75" customHeight="1">
      <c r="H297" s="25"/>
      <c r="M297" s="34"/>
      <c r="R297" s="34"/>
      <c r="W297" s="34"/>
    </row>
    <row r="298" ht="12.75" customHeight="1">
      <c r="H298" s="25"/>
      <c r="M298" s="34"/>
      <c r="R298" s="34"/>
      <c r="W298" s="34"/>
    </row>
    <row r="299" ht="12.75" customHeight="1">
      <c r="H299" s="25"/>
      <c r="M299" s="34"/>
      <c r="R299" s="34"/>
      <c r="W299" s="34"/>
    </row>
    <row r="300" ht="12.75" customHeight="1">
      <c r="H300" s="25"/>
      <c r="M300" s="34"/>
      <c r="R300" s="34"/>
      <c r="W300" s="34"/>
    </row>
    <row r="301" ht="12.75" customHeight="1">
      <c r="H301" s="25"/>
      <c r="M301" s="34"/>
      <c r="R301" s="34"/>
      <c r="W301" s="34"/>
    </row>
    <row r="302" ht="12.75" customHeight="1">
      <c r="H302" s="25"/>
      <c r="M302" s="34"/>
      <c r="R302" s="34"/>
      <c r="W302" s="34"/>
    </row>
    <row r="303" ht="12.75" customHeight="1">
      <c r="H303" s="25"/>
      <c r="M303" s="34"/>
      <c r="R303" s="34"/>
      <c r="W303" s="34"/>
    </row>
    <row r="304" ht="12.75" customHeight="1">
      <c r="H304" s="25"/>
      <c r="M304" s="34"/>
      <c r="R304" s="34"/>
      <c r="W304" s="34"/>
    </row>
    <row r="305" ht="12.75" customHeight="1">
      <c r="H305" s="25"/>
      <c r="M305" s="34"/>
      <c r="R305" s="34"/>
      <c r="W305" s="34"/>
    </row>
    <row r="306" ht="12.75" customHeight="1">
      <c r="H306" s="25"/>
      <c r="M306" s="34"/>
      <c r="R306" s="34"/>
      <c r="W306" s="34"/>
    </row>
    <row r="307" ht="12.75" customHeight="1">
      <c r="H307" s="25"/>
      <c r="M307" s="34"/>
      <c r="R307" s="34"/>
      <c r="W307" s="34"/>
    </row>
    <row r="308" ht="12.75" customHeight="1">
      <c r="H308" s="25"/>
      <c r="M308" s="34"/>
      <c r="R308" s="34"/>
      <c r="W308" s="34"/>
    </row>
    <row r="309" ht="12.75" customHeight="1">
      <c r="H309" s="25"/>
      <c r="M309" s="34"/>
      <c r="R309" s="34"/>
      <c r="W309" s="34"/>
    </row>
    <row r="310" ht="12.75" customHeight="1">
      <c r="H310" s="25"/>
      <c r="M310" s="34"/>
      <c r="R310" s="34"/>
      <c r="W310" s="34"/>
    </row>
    <row r="311" ht="12.75" customHeight="1">
      <c r="H311" s="25"/>
      <c r="M311" s="34"/>
      <c r="R311" s="34"/>
      <c r="W311" s="34"/>
    </row>
    <row r="312" ht="12.75" customHeight="1">
      <c r="H312" s="25"/>
      <c r="M312" s="34"/>
      <c r="R312" s="34"/>
      <c r="W312" s="34"/>
    </row>
    <row r="313" ht="12.75" customHeight="1">
      <c r="H313" s="25"/>
      <c r="M313" s="34"/>
      <c r="R313" s="34"/>
      <c r="W313" s="34"/>
    </row>
    <row r="314" ht="12.75" customHeight="1">
      <c r="H314" s="25"/>
      <c r="M314" s="34"/>
      <c r="R314" s="34"/>
      <c r="W314" s="34"/>
    </row>
    <row r="315" ht="12.75" customHeight="1">
      <c r="H315" s="25"/>
      <c r="M315" s="34"/>
      <c r="R315" s="34"/>
      <c r="W315" s="34"/>
    </row>
    <row r="316" ht="12.75" customHeight="1">
      <c r="H316" s="25"/>
      <c r="M316" s="34"/>
      <c r="R316" s="34"/>
      <c r="W316" s="34"/>
    </row>
    <row r="317" ht="12.75" customHeight="1">
      <c r="H317" s="25"/>
      <c r="M317" s="34"/>
      <c r="R317" s="34"/>
      <c r="W317" s="34"/>
    </row>
    <row r="318" ht="12.75" customHeight="1">
      <c r="H318" s="25"/>
      <c r="M318" s="34"/>
      <c r="R318" s="34"/>
      <c r="W318" s="34"/>
    </row>
    <row r="319" ht="12.75" customHeight="1">
      <c r="H319" s="25"/>
      <c r="M319" s="34"/>
      <c r="R319" s="34"/>
      <c r="W319" s="34"/>
    </row>
    <row r="320" ht="12.75" customHeight="1">
      <c r="H320" s="25"/>
      <c r="M320" s="34"/>
      <c r="R320" s="34"/>
      <c r="W320" s="34"/>
    </row>
    <row r="321" ht="12.75" customHeight="1">
      <c r="H321" s="25"/>
      <c r="M321" s="34"/>
      <c r="R321" s="34"/>
      <c r="W321" s="34"/>
    </row>
    <row r="322" ht="12.75" customHeight="1">
      <c r="H322" s="25"/>
      <c r="M322" s="34"/>
      <c r="R322" s="34"/>
      <c r="W322" s="34"/>
    </row>
    <row r="323" ht="12.75" customHeight="1">
      <c r="H323" s="25"/>
      <c r="M323" s="34"/>
      <c r="R323" s="34"/>
      <c r="W323" s="34"/>
    </row>
    <row r="324" ht="12.75" customHeight="1">
      <c r="H324" s="25"/>
      <c r="M324" s="34"/>
      <c r="R324" s="34"/>
      <c r="W324" s="34"/>
    </row>
    <row r="325" ht="12.75" customHeight="1">
      <c r="H325" s="25"/>
      <c r="M325" s="34"/>
      <c r="R325" s="34"/>
      <c r="W325" s="34"/>
    </row>
    <row r="326" ht="12.75" customHeight="1">
      <c r="H326" s="25"/>
      <c r="M326" s="34"/>
      <c r="R326" s="34"/>
      <c r="W326" s="34"/>
    </row>
    <row r="327" ht="12.75" customHeight="1">
      <c r="H327" s="25"/>
      <c r="M327" s="34"/>
      <c r="R327" s="34"/>
      <c r="W327" s="34"/>
    </row>
    <row r="328" ht="12.75" customHeight="1">
      <c r="H328" s="25"/>
      <c r="M328" s="34"/>
      <c r="R328" s="34"/>
      <c r="W328" s="34"/>
    </row>
    <row r="329" ht="12.75" customHeight="1">
      <c r="H329" s="25"/>
      <c r="M329" s="34"/>
      <c r="R329" s="34"/>
      <c r="W329" s="34"/>
    </row>
    <row r="330" ht="12.75" customHeight="1">
      <c r="H330" s="25"/>
      <c r="M330" s="34"/>
      <c r="R330" s="34"/>
      <c r="W330" s="34"/>
    </row>
    <row r="331" ht="12.75" customHeight="1">
      <c r="H331" s="25"/>
      <c r="M331" s="34"/>
      <c r="R331" s="34"/>
      <c r="W331" s="34"/>
    </row>
    <row r="332" ht="12.75" customHeight="1">
      <c r="H332" s="25"/>
      <c r="M332" s="34"/>
      <c r="R332" s="34"/>
      <c r="W332" s="34"/>
    </row>
    <row r="333" ht="12.75" customHeight="1">
      <c r="H333" s="25"/>
      <c r="M333" s="34"/>
      <c r="R333" s="34"/>
      <c r="W333" s="34"/>
    </row>
    <row r="334" ht="12.75" customHeight="1">
      <c r="H334" s="25"/>
      <c r="M334" s="34"/>
      <c r="R334" s="34"/>
      <c r="W334" s="34"/>
    </row>
    <row r="335" ht="12.75" customHeight="1">
      <c r="H335" s="25"/>
      <c r="M335" s="34"/>
      <c r="R335" s="34"/>
      <c r="W335" s="34"/>
    </row>
    <row r="336" ht="12.75" customHeight="1">
      <c r="H336" s="25"/>
      <c r="M336" s="34"/>
      <c r="R336" s="34"/>
      <c r="W336" s="34"/>
    </row>
    <row r="337" ht="12.75" customHeight="1">
      <c r="H337" s="25"/>
      <c r="M337" s="34"/>
      <c r="R337" s="34"/>
      <c r="W337" s="34"/>
    </row>
    <row r="338" ht="12.75" customHeight="1">
      <c r="H338" s="25"/>
      <c r="M338" s="34"/>
      <c r="R338" s="34"/>
      <c r="W338" s="34"/>
    </row>
    <row r="339" ht="12.75" customHeight="1">
      <c r="H339" s="25"/>
      <c r="M339" s="34"/>
      <c r="R339" s="34"/>
      <c r="W339" s="34"/>
    </row>
    <row r="340" ht="12.75" customHeight="1">
      <c r="H340" s="25"/>
      <c r="M340" s="34"/>
      <c r="R340" s="34"/>
      <c r="W340" s="34"/>
    </row>
    <row r="341" ht="12.75" customHeight="1">
      <c r="H341" s="25"/>
      <c r="M341" s="34"/>
      <c r="R341" s="34"/>
      <c r="W341" s="34"/>
    </row>
    <row r="342" ht="12.75" customHeight="1">
      <c r="H342" s="25"/>
      <c r="M342" s="34"/>
      <c r="R342" s="34"/>
      <c r="W342" s="34"/>
    </row>
    <row r="343" ht="12.75" customHeight="1">
      <c r="H343" s="25"/>
      <c r="M343" s="34"/>
      <c r="R343" s="34"/>
      <c r="W343" s="34"/>
    </row>
    <row r="344" ht="12.75" customHeight="1">
      <c r="H344" s="25"/>
      <c r="M344" s="34"/>
      <c r="R344" s="34"/>
      <c r="W344" s="34"/>
    </row>
    <row r="345" ht="12.75" customHeight="1">
      <c r="H345" s="25"/>
      <c r="M345" s="34"/>
      <c r="R345" s="34"/>
      <c r="W345" s="34"/>
    </row>
    <row r="346" ht="12.75" customHeight="1">
      <c r="H346" s="25"/>
      <c r="M346" s="34"/>
      <c r="R346" s="34"/>
      <c r="W346" s="34"/>
    </row>
    <row r="347" ht="12.75" customHeight="1">
      <c r="H347" s="25"/>
      <c r="M347" s="34"/>
      <c r="R347" s="34"/>
      <c r="W347" s="34"/>
    </row>
    <row r="348" ht="12.75" customHeight="1">
      <c r="H348" s="25"/>
      <c r="M348" s="34"/>
      <c r="R348" s="34"/>
      <c r="W348" s="34"/>
    </row>
    <row r="349" ht="12.75" customHeight="1">
      <c r="H349" s="25"/>
      <c r="M349" s="34"/>
      <c r="R349" s="34"/>
      <c r="W349" s="34"/>
    </row>
    <row r="350" ht="12.75" customHeight="1">
      <c r="H350" s="25"/>
      <c r="M350" s="34"/>
      <c r="R350" s="34"/>
      <c r="W350" s="34"/>
    </row>
    <row r="351" ht="12.75" customHeight="1">
      <c r="H351" s="25"/>
      <c r="M351" s="34"/>
      <c r="R351" s="34"/>
      <c r="W351" s="34"/>
    </row>
    <row r="352" ht="12.75" customHeight="1">
      <c r="H352" s="25"/>
      <c r="M352" s="34"/>
      <c r="R352" s="34"/>
      <c r="W352" s="34"/>
    </row>
    <row r="353" ht="12.75" customHeight="1">
      <c r="H353" s="25"/>
      <c r="M353" s="34"/>
      <c r="R353" s="34"/>
      <c r="W353" s="34"/>
    </row>
    <row r="354" ht="12.75" customHeight="1">
      <c r="H354" s="25"/>
      <c r="M354" s="34"/>
      <c r="R354" s="34"/>
      <c r="W354" s="34"/>
    </row>
    <row r="355" ht="12.75" customHeight="1">
      <c r="H355" s="25"/>
      <c r="M355" s="34"/>
      <c r="R355" s="34"/>
      <c r="W355" s="34"/>
    </row>
    <row r="356" ht="12.75" customHeight="1">
      <c r="H356" s="25"/>
      <c r="M356" s="34"/>
      <c r="R356" s="34"/>
      <c r="W356" s="34"/>
    </row>
    <row r="357" ht="12.75" customHeight="1">
      <c r="H357" s="25"/>
      <c r="M357" s="34"/>
      <c r="R357" s="34"/>
      <c r="W357" s="34"/>
    </row>
    <row r="358" ht="12.75" customHeight="1">
      <c r="H358" s="25"/>
      <c r="M358" s="34"/>
      <c r="R358" s="34"/>
      <c r="W358" s="34"/>
    </row>
    <row r="359" ht="12.75" customHeight="1">
      <c r="H359" s="25"/>
      <c r="M359" s="34"/>
      <c r="R359" s="34"/>
      <c r="W359" s="34"/>
    </row>
    <row r="360" ht="12.75" customHeight="1">
      <c r="H360" s="25"/>
      <c r="M360" s="34"/>
      <c r="R360" s="34"/>
      <c r="W360" s="34"/>
    </row>
    <row r="361" ht="12.75" customHeight="1">
      <c r="H361" s="25"/>
      <c r="M361" s="34"/>
      <c r="R361" s="34"/>
      <c r="W361" s="34"/>
    </row>
    <row r="362" ht="12.75" customHeight="1">
      <c r="H362" s="25"/>
      <c r="M362" s="34"/>
      <c r="R362" s="34"/>
      <c r="W362" s="34"/>
    </row>
    <row r="363" ht="12.75" customHeight="1">
      <c r="H363" s="25"/>
      <c r="M363" s="34"/>
      <c r="R363" s="34"/>
      <c r="W363" s="34"/>
    </row>
    <row r="364" ht="12.75" customHeight="1">
      <c r="H364" s="25"/>
      <c r="M364" s="34"/>
      <c r="R364" s="34"/>
      <c r="W364" s="34"/>
    </row>
    <row r="365" ht="12.75" customHeight="1">
      <c r="H365" s="25"/>
      <c r="M365" s="34"/>
      <c r="R365" s="34"/>
      <c r="W365" s="34"/>
    </row>
    <row r="366" ht="12.75" customHeight="1">
      <c r="H366" s="25"/>
      <c r="M366" s="34"/>
      <c r="R366" s="34"/>
      <c r="W366" s="34"/>
    </row>
    <row r="367" ht="12.75" customHeight="1">
      <c r="H367" s="25"/>
      <c r="M367" s="34"/>
      <c r="R367" s="34"/>
      <c r="W367" s="34"/>
    </row>
    <row r="368" ht="12.75" customHeight="1">
      <c r="H368" s="25"/>
      <c r="M368" s="34"/>
      <c r="R368" s="34"/>
      <c r="W368" s="34"/>
    </row>
    <row r="369" ht="12.75" customHeight="1">
      <c r="H369" s="25"/>
      <c r="M369" s="34"/>
      <c r="R369" s="34"/>
      <c r="W369" s="34"/>
    </row>
    <row r="370" ht="12.75" customHeight="1">
      <c r="H370" s="25"/>
      <c r="M370" s="34"/>
      <c r="R370" s="34"/>
      <c r="W370" s="34"/>
    </row>
    <row r="371" ht="12.75" customHeight="1">
      <c r="H371" s="25"/>
      <c r="M371" s="34"/>
      <c r="R371" s="34"/>
      <c r="W371" s="34"/>
    </row>
    <row r="372" ht="12.75" customHeight="1">
      <c r="H372" s="25"/>
      <c r="M372" s="34"/>
      <c r="R372" s="34"/>
      <c r="W372" s="34"/>
    </row>
    <row r="373" ht="12.75" customHeight="1">
      <c r="H373" s="25"/>
      <c r="M373" s="34"/>
      <c r="R373" s="34"/>
      <c r="W373" s="34"/>
    </row>
    <row r="374" ht="12.75" customHeight="1">
      <c r="H374" s="25"/>
      <c r="M374" s="34"/>
      <c r="R374" s="34"/>
      <c r="W374" s="34"/>
    </row>
    <row r="375" ht="12.75" customHeight="1">
      <c r="H375" s="25"/>
      <c r="M375" s="34"/>
      <c r="R375" s="34"/>
      <c r="W375" s="34"/>
    </row>
    <row r="376" ht="12.75" customHeight="1">
      <c r="H376" s="25"/>
      <c r="M376" s="34"/>
      <c r="R376" s="34"/>
      <c r="W376" s="34"/>
    </row>
    <row r="377" ht="12.75" customHeight="1">
      <c r="H377" s="25"/>
      <c r="M377" s="34"/>
      <c r="R377" s="34"/>
      <c r="W377" s="34"/>
    </row>
    <row r="378" ht="12.75" customHeight="1">
      <c r="H378" s="25"/>
      <c r="M378" s="34"/>
      <c r="R378" s="34"/>
      <c r="W378" s="34"/>
    </row>
    <row r="379" ht="12.75" customHeight="1">
      <c r="H379" s="25"/>
      <c r="M379" s="34"/>
      <c r="R379" s="34"/>
      <c r="W379" s="34"/>
    </row>
    <row r="380" ht="12.75" customHeight="1">
      <c r="H380" s="25"/>
      <c r="M380" s="34"/>
      <c r="R380" s="34"/>
      <c r="W380" s="34"/>
    </row>
    <row r="381" ht="12.75" customHeight="1">
      <c r="H381" s="25"/>
      <c r="M381" s="34"/>
      <c r="R381" s="34"/>
      <c r="W381" s="34"/>
    </row>
    <row r="382" ht="12.75" customHeight="1">
      <c r="H382" s="25"/>
      <c r="M382" s="34"/>
      <c r="R382" s="34"/>
      <c r="W382" s="34"/>
    </row>
    <row r="383" ht="12.75" customHeight="1">
      <c r="H383" s="25"/>
      <c r="M383" s="34"/>
      <c r="R383" s="34"/>
      <c r="W383" s="34"/>
    </row>
    <row r="384" ht="12.75" customHeight="1">
      <c r="H384" s="25"/>
      <c r="M384" s="34"/>
      <c r="R384" s="34"/>
      <c r="W384" s="34"/>
    </row>
    <row r="385" ht="12.75" customHeight="1">
      <c r="H385" s="25"/>
      <c r="M385" s="34"/>
      <c r="R385" s="34"/>
      <c r="W385" s="34"/>
    </row>
    <row r="386" ht="12.75" customHeight="1">
      <c r="H386" s="25"/>
      <c r="M386" s="34"/>
      <c r="R386" s="34"/>
      <c r="W386" s="34"/>
    </row>
    <row r="387" ht="12.75" customHeight="1">
      <c r="H387" s="25"/>
      <c r="M387" s="34"/>
      <c r="R387" s="34"/>
      <c r="W387" s="34"/>
    </row>
    <row r="388" ht="12.75" customHeight="1">
      <c r="H388" s="25"/>
      <c r="M388" s="34"/>
      <c r="R388" s="34"/>
      <c r="W388" s="34"/>
    </row>
    <row r="389" ht="12.75" customHeight="1">
      <c r="H389" s="25"/>
      <c r="M389" s="34"/>
      <c r="R389" s="34"/>
      <c r="W389" s="34"/>
    </row>
    <row r="390" ht="12.75" customHeight="1">
      <c r="H390" s="25"/>
      <c r="M390" s="34"/>
      <c r="R390" s="34"/>
      <c r="W390" s="34"/>
    </row>
    <row r="391" ht="12.75" customHeight="1">
      <c r="H391" s="25"/>
      <c r="M391" s="34"/>
      <c r="R391" s="34"/>
      <c r="W391" s="34"/>
    </row>
    <row r="392" ht="12.75" customHeight="1">
      <c r="H392" s="25"/>
      <c r="M392" s="34"/>
      <c r="R392" s="34"/>
      <c r="W392" s="34"/>
    </row>
    <row r="393" ht="12.75" customHeight="1">
      <c r="H393" s="25"/>
      <c r="M393" s="34"/>
      <c r="R393" s="34"/>
      <c r="W393" s="34"/>
    </row>
    <row r="394" ht="12.75" customHeight="1">
      <c r="H394" s="25"/>
      <c r="M394" s="34"/>
      <c r="R394" s="34"/>
      <c r="W394" s="34"/>
    </row>
    <row r="395" ht="12.75" customHeight="1">
      <c r="H395" s="25"/>
      <c r="M395" s="34"/>
      <c r="R395" s="34"/>
      <c r="W395" s="34"/>
    </row>
    <row r="396" ht="12.75" customHeight="1">
      <c r="H396" s="25"/>
      <c r="M396" s="34"/>
      <c r="R396" s="34"/>
      <c r="W396" s="34"/>
    </row>
    <row r="397" ht="12.75" customHeight="1">
      <c r="H397" s="25"/>
      <c r="M397" s="34"/>
      <c r="R397" s="34"/>
      <c r="W397" s="34"/>
    </row>
    <row r="398" ht="12.75" customHeight="1">
      <c r="H398" s="25"/>
      <c r="M398" s="34"/>
      <c r="R398" s="34"/>
      <c r="W398" s="34"/>
    </row>
    <row r="399" ht="12.75" customHeight="1">
      <c r="H399" s="25"/>
      <c r="M399" s="34"/>
      <c r="R399" s="34"/>
      <c r="W399" s="34"/>
    </row>
    <row r="400" ht="12.75" customHeight="1">
      <c r="H400" s="25"/>
      <c r="M400" s="34"/>
      <c r="R400" s="34"/>
      <c r="W400" s="34"/>
    </row>
    <row r="401" ht="12.75" customHeight="1">
      <c r="H401" s="25"/>
      <c r="M401" s="34"/>
      <c r="R401" s="34"/>
      <c r="W401" s="34"/>
    </row>
    <row r="402" ht="12.75" customHeight="1">
      <c r="H402" s="25"/>
      <c r="M402" s="34"/>
      <c r="R402" s="34"/>
      <c r="W402" s="34"/>
    </row>
    <row r="403" ht="12.75" customHeight="1">
      <c r="H403" s="25"/>
      <c r="M403" s="34"/>
      <c r="R403" s="34"/>
      <c r="W403" s="34"/>
    </row>
    <row r="404" ht="12.75" customHeight="1">
      <c r="H404" s="25"/>
      <c r="M404" s="34"/>
      <c r="R404" s="34"/>
      <c r="W404" s="34"/>
    </row>
    <row r="405" ht="12.75" customHeight="1">
      <c r="H405" s="25"/>
      <c r="M405" s="34"/>
      <c r="R405" s="34"/>
      <c r="W405" s="34"/>
    </row>
    <row r="406" ht="12.75" customHeight="1">
      <c r="H406" s="25"/>
      <c r="M406" s="34"/>
      <c r="R406" s="34"/>
      <c r="W406" s="34"/>
    </row>
    <row r="407" ht="12.75" customHeight="1">
      <c r="H407" s="25"/>
      <c r="M407" s="34"/>
      <c r="R407" s="34"/>
      <c r="W407" s="34"/>
    </row>
    <row r="408" ht="12.75" customHeight="1">
      <c r="H408" s="25"/>
      <c r="M408" s="34"/>
      <c r="R408" s="34"/>
      <c r="W408" s="34"/>
    </row>
    <row r="409" ht="12.75" customHeight="1">
      <c r="H409" s="25"/>
      <c r="M409" s="34"/>
      <c r="R409" s="34"/>
      <c r="W409" s="34"/>
    </row>
    <row r="410" ht="12.75" customHeight="1">
      <c r="H410" s="25"/>
      <c r="M410" s="34"/>
      <c r="R410" s="34"/>
      <c r="W410" s="34"/>
    </row>
    <row r="411" ht="12.75" customHeight="1">
      <c r="H411" s="25"/>
      <c r="M411" s="34"/>
      <c r="R411" s="34"/>
      <c r="W411" s="34"/>
    </row>
    <row r="412" ht="12.75" customHeight="1">
      <c r="H412" s="25"/>
      <c r="M412" s="34"/>
      <c r="R412" s="34"/>
      <c r="W412" s="34"/>
    </row>
    <row r="413" ht="12.75" customHeight="1">
      <c r="H413" s="25"/>
      <c r="M413" s="34"/>
      <c r="R413" s="34"/>
      <c r="W413" s="34"/>
    </row>
    <row r="414" ht="12.75" customHeight="1">
      <c r="H414" s="25"/>
      <c r="M414" s="34"/>
      <c r="R414" s="34"/>
      <c r="W414" s="34"/>
    </row>
    <row r="415" ht="12.75" customHeight="1">
      <c r="H415" s="25"/>
      <c r="M415" s="34"/>
      <c r="R415" s="34"/>
      <c r="W415" s="34"/>
    </row>
    <row r="416" ht="12.75" customHeight="1">
      <c r="H416" s="25"/>
      <c r="M416" s="34"/>
      <c r="R416" s="34"/>
      <c r="W416" s="34"/>
    </row>
    <row r="417" ht="12.75" customHeight="1">
      <c r="H417" s="25"/>
      <c r="M417" s="34"/>
      <c r="R417" s="34"/>
      <c r="W417" s="34"/>
    </row>
    <row r="418" ht="12.75" customHeight="1">
      <c r="H418" s="25"/>
      <c r="M418" s="34"/>
      <c r="R418" s="34"/>
      <c r="W418" s="34"/>
    </row>
    <row r="419" ht="12.75" customHeight="1">
      <c r="H419" s="25"/>
      <c r="M419" s="34"/>
      <c r="R419" s="34"/>
      <c r="W419" s="34"/>
    </row>
    <row r="420" ht="12.75" customHeight="1">
      <c r="H420" s="25"/>
      <c r="M420" s="34"/>
      <c r="R420" s="34"/>
      <c r="W420" s="34"/>
    </row>
    <row r="421" ht="12.75" customHeight="1">
      <c r="H421" s="25"/>
      <c r="M421" s="34"/>
      <c r="R421" s="34"/>
      <c r="W421" s="34"/>
    </row>
    <row r="422" ht="12.75" customHeight="1">
      <c r="H422" s="25"/>
      <c r="M422" s="34"/>
      <c r="R422" s="34"/>
      <c r="W422" s="34"/>
    </row>
    <row r="423" ht="12.75" customHeight="1">
      <c r="H423" s="25"/>
      <c r="M423" s="34"/>
      <c r="R423" s="34"/>
      <c r="W423" s="34"/>
    </row>
    <row r="424" ht="12.75" customHeight="1">
      <c r="H424" s="25"/>
      <c r="M424" s="34"/>
      <c r="R424" s="34"/>
      <c r="W424" s="34"/>
    </row>
    <row r="425" ht="12.75" customHeight="1">
      <c r="H425" s="25"/>
      <c r="M425" s="34"/>
      <c r="R425" s="34"/>
      <c r="W425" s="34"/>
    </row>
    <row r="426" ht="12.75" customHeight="1">
      <c r="H426" s="25"/>
      <c r="M426" s="34"/>
      <c r="R426" s="34"/>
      <c r="W426" s="34"/>
    </row>
    <row r="427" ht="12.75" customHeight="1">
      <c r="H427" s="25"/>
      <c r="M427" s="34"/>
      <c r="R427" s="34"/>
      <c r="W427" s="34"/>
    </row>
    <row r="428" ht="12.75" customHeight="1">
      <c r="H428" s="25"/>
      <c r="M428" s="34"/>
      <c r="R428" s="34"/>
      <c r="W428" s="34"/>
    </row>
    <row r="429" ht="12.75" customHeight="1">
      <c r="H429" s="25"/>
      <c r="M429" s="34"/>
      <c r="R429" s="34"/>
      <c r="W429" s="34"/>
    </row>
    <row r="430" ht="12.75" customHeight="1">
      <c r="H430" s="25"/>
      <c r="M430" s="34"/>
      <c r="R430" s="34"/>
      <c r="W430" s="34"/>
    </row>
    <row r="431" ht="12.75" customHeight="1">
      <c r="H431" s="25"/>
      <c r="M431" s="34"/>
      <c r="R431" s="34"/>
      <c r="W431" s="34"/>
    </row>
    <row r="432" ht="12.75" customHeight="1">
      <c r="H432" s="25"/>
      <c r="M432" s="34"/>
      <c r="R432" s="34"/>
      <c r="W432" s="34"/>
    </row>
    <row r="433" ht="12.75" customHeight="1">
      <c r="H433" s="25"/>
      <c r="M433" s="34"/>
      <c r="R433" s="34"/>
      <c r="W433" s="34"/>
    </row>
    <row r="434" ht="12.75" customHeight="1">
      <c r="H434" s="25"/>
      <c r="M434" s="34"/>
      <c r="R434" s="34"/>
      <c r="W434" s="34"/>
    </row>
    <row r="435" ht="12.75" customHeight="1">
      <c r="H435" s="25"/>
      <c r="M435" s="34"/>
      <c r="R435" s="34"/>
      <c r="W435" s="34"/>
    </row>
    <row r="436" ht="12.75" customHeight="1">
      <c r="H436" s="25"/>
      <c r="M436" s="34"/>
      <c r="R436" s="34"/>
      <c r="W436" s="34"/>
    </row>
    <row r="437" ht="12.75" customHeight="1">
      <c r="H437" s="25"/>
      <c r="M437" s="34"/>
      <c r="R437" s="34"/>
      <c r="W437" s="34"/>
    </row>
    <row r="438" ht="12.75" customHeight="1">
      <c r="H438" s="25"/>
      <c r="M438" s="34"/>
      <c r="R438" s="34"/>
      <c r="W438" s="34"/>
    </row>
    <row r="439" ht="12.75" customHeight="1">
      <c r="H439" s="25"/>
      <c r="M439" s="34"/>
      <c r="R439" s="34"/>
      <c r="W439" s="34"/>
    </row>
    <row r="440" ht="12.75" customHeight="1">
      <c r="H440" s="25"/>
      <c r="M440" s="34"/>
      <c r="R440" s="34"/>
      <c r="W440" s="34"/>
    </row>
    <row r="441" ht="12.75" customHeight="1">
      <c r="H441" s="25"/>
      <c r="M441" s="34"/>
      <c r="R441" s="34"/>
      <c r="W441" s="34"/>
    </row>
    <row r="442" ht="12.75" customHeight="1">
      <c r="H442" s="25"/>
      <c r="M442" s="34"/>
      <c r="R442" s="34"/>
      <c r="W442" s="34"/>
    </row>
    <row r="443" ht="12.75" customHeight="1">
      <c r="H443" s="25"/>
      <c r="M443" s="34"/>
      <c r="R443" s="34"/>
      <c r="W443" s="34"/>
    </row>
    <row r="444" ht="12.75" customHeight="1">
      <c r="H444" s="25"/>
      <c r="M444" s="34"/>
      <c r="R444" s="34"/>
      <c r="W444" s="34"/>
    </row>
    <row r="445" ht="12.75" customHeight="1">
      <c r="H445" s="25"/>
      <c r="M445" s="34"/>
      <c r="R445" s="34"/>
      <c r="W445" s="34"/>
    </row>
    <row r="446" ht="12.75" customHeight="1">
      <c r="H446" s="25"/>
      <c r="M446" s="34"/>
      <c r="R446" s="34"/>
      <c r="W446" s="34"/>
    </row>
    <row r="447" ht="12.75" customHeight="1">
      <c r="H447" s="25"/>
      <c r="M447" s="34"/>
      <c r="R447" s="34"/>
      <c r="W447" s="34"/>
    </row>
    <row r="448" ht="12.75" customHeight="1">
      <c r="H448" s="25"/>
      <c r="M448" s="34"/>
      <c r="R448" s="34"/>
      <c r="W448" s="34"/>
    </row>
    <row r="449" ht="12.75" customHeight="1">
      <c r="H449" s="25"/>
      <c r="M449" s="34"/>
      <c r="R449" s="34"/>
      <c r="W449" s="34"/>
    </row>
    <row r="450" ht="12.75" customHeight="1">
      <c r="H450" s="25"/>
      <c r="M450" s="34"/>
      <c r="R450" s="34"/>
      <c r="W450" s="34"/>
    </row>
    <row r="451" ht="12.75" customHeight="1">
      <c r="H451" s="25"/>
      <c r="M451" s="34"/>
      <c r="R451" s="34"/>
      <c r="W451" s="34"/>
    </row>
    <row r="452" ht="12.75" customHeight="1">
      <c r="H452" s="25"/>
      <c r="M452" s="34"/>
      <c r="R452" s="34"/>
      <c r="W452" s="34"/>
    </row>
    <row r="453" ht="12.75" customHeight="1">
      <c r="H453" s="25"/>
      <c r="M453" s="34"/>
      <c r="R453" s="34"/>
      <c r="W453" s="34"/>
    </row>
    <row r="454" ht="12.75" customHeight="1">
      <c r="H454" s="25"/>
      <c r="M454" s="34"/>
      <c r="R454" s="34"/>
      <c r="W454" s="34"/>
    </row>
    <row r="455" ht="12.75" customHeight="1">
      <c r="H455" s="25"/>
      <c r="M455" s="34"/>
      <c r="R455" s="34"/>
      <c r="W455" s="34"/>
    </row>
    <row r="456" ht="12.75" customHeight="1">
      <c r="H456" s="25"/>
      <c r="M456" s="34"/>
      <c r="R456" s="34"/>
      <c r="W456" s="34"/>
    </row>
    <row r="457" ht="12.75" customHeight="1">
      <c r="H457" s="25"/>
      <c r="M457" s="34"/>
      <c r="R457" s="34"/>
      <c r="W457" s="34"/>
    </row>
    <row r="458" ht="12.75" customHeight="1">
      <c r="H458" s="25"/>
      <c r="M458" s="34"/>
      <c r="R458" s="34"/>
      <c r="W458" s="34"/>
    </row>
    <row r="459" ht="12.75" customHeight="1">
      <c r="H459" s="25"/>
      <c r="M459" s="34"/>
      <c r="R459" s="34"/>
      <c r="W459" s="34"/>
    </row>
    <row r="460" ht="12.75" customHeight="1">
      <c r="H460" s="25"/>
      <c r="M460" s="34"/>
      <c r="R460" s="34"/>
      <c r="W460" s="34"/>
    </row>
    <row r="461" ht="12.75" customHeight="1">
      <c r="H461" s="25"/>
      <c r="M461" s="34"/>
      <c r="R461" s="34"/>
      <c r="W461" s="34"/>
    </row>
    <row r="462" ht="12.75" customHeight="1">
      <c r="H462" s="25"/>
      <c r="M462" s="34"/>
      <c r="R462" s="34"/>
      <c r="W462" s="34"/>
    </row>
    <row r="463" ht="12.75" customHeight="1">
      <c r="H463" s="25"/>
      <c r="M463" s="34"/>
      <c r="R463" s="34"/>
      <c r="W463" s="34"/>
    </row>
    <row r="464" ht="12.75" customHeight="1">
      <c r="H464" s="25"/>
      <c r="M464" s="34"/>
      <c r="R464" s="34"/>
      <c r="W464" s="34"/>
    </row>
    <row r="465" ht="12.75" customHeight="1">
      <c r="H465" s="25"/>
      <c r="M465" s="34"/>
      <c r="R465" s="34"/>
      <c r="W465" s="34"/>
    </row>
    <row r="466" ht="12.75" customHeight="1">
      <c r="H466" s="25"/>
      <c r="M466" s="34"/>
      <c r="R466" s="34"/>
      <c r="W466" s="34"/>
    </row>
    <row r="467" ht="12.75" customHeight="1">
      <c r="H467" s="25"/>
      <c r="M467" s="34"/>
      <c r="R467" s="34"/>
      <c r="W467" s="34"/>
    </row>
    <row r="468" ht="12.75" customHeight="1">
      <c r="H468" s="25"/>
      <c r="M468" s="34"/>
      <c r="R468" s="34"/>
      <c r="W468" s="34"/>
    </row>
    <row r="469" ht="12.75" customHeight="1">
      <c r="H469" s="25"/>
      <c r="M469" s="34"/>
      <c r="R469" s="34"/>
      <c r="W469" s="34"/>
    </row>
    <row r="470" ht="12.75" customHeight="1">
      <c r="H470" s="25"/>
      <c r="M470" s="34"/>
      <c r="R470" s="34"/>
      <c r="W470" s="34"/>
    </row>
    <row r="471" ht="12.75" customHeight="1">
      <c r="H471" s="25"/>
      <c r="M471" s="34"/>
      <c r="R471" s="34"/>
      <c r="W471" s="34"/>
    </row>
    <row r="472" ht="12.75" customHeight="1">
      <c r="H472" s="25"/>
      <c r="M472" s="34"/>
      <c r="R472" s="34"/>
      <c r="W472" s="34"/>
    </row>
    <row r="473" ht="12.75" customHeight="1">
      <c r="H473" s="25"/>
      <c r="M473" s="34"/>
      <c r="R473" s="34"/>
      <c r="W473" s="34"/>
    </row>
    <row r="474" ht="12.75" customHeight="1">
      <c r="H474" s="25"/>
      <c r="M474" s="34"/>
      <c r="R474" s="34"/>
      <c r="W474" s="34"/>
    </row>
    <row r="475" ht="12.75" customHeight="1">
      <c r="H475" s="25"/>
      <c r="M475" s="34"/>
      <c r="R475" s="34"/>
      <c r="W475" s="34"/>
    </row>
    <row r="476" ht="12.75" customHeight="1">
      <c r="H476" s="25"/>
      <c r="M476" s="34"/>
      <c r="R476" s="34"/>
      <c r="W476" s="34"/>
    </row>
    <row r="477" ht="12.75" customHeight="1">
      <c r="H477" s="25"/>
      <c r="M477" s="34"/>
      <c r="R477" s="34"/>
      <c r="W477" s="34"/>
    </row>
    <row r="478" ht="12.75" customHeight="1">
      <c r="H478" s="25"/>
      <c r="M478" s="34"/>
      <c r="R478" s="34"/>
      <c r="W478" s="34"/>
    </row>
    <row r="479" ht="12.75" customHeight="1">
      <c r="H479" s="25"/>
      <c r="M479" s="34"/>
      <c r="R479" s="34"/>
      <c r="W479" s="34"/>
    </row>
    <row r="480" ht="12.75" customHeight="1">
      <c r="H480" s="25"/>
      <c r="M480" s="34"/>
      <c r="R480" s="34"/>
      <c r="W480" s="34"/>
    </row>
    <row r="481" ht="12.75" customHeight="1">
      <c r="H481" s="25"/>
      <c r="M481" s="34"/>
      <c r="R481" s="34"/>
      <c r="W481" s="34"/>
    </row>
    <row r="482" ht="12.75" customHeight="1">
      <c r="H482" s="25"/>
      <c r="M482" s="34"/>
      <c r="R482" s="34"/>
      <c r="W482" s="34"/>
    </row>
    <row r="483" ht="12.75" customHeight="1">
      <c r="H483" s="25"/>
      <c r="M483" s="34"/>
      <c r="R483" s="34"/>
      <c r="W483" s="34"/>
    </row>
    <row r="484" ht="12.75" customHeight="1">
      <c r="H484" s="25"/>
      <c r="M484" s="34"/>
      <c r="R484" s="34"/>
      <c r="W484" s="34"/>
    </row>
    <row r="485" ht="12.75" customHeight="1">
      <c r="H485" s="25"/>
      <c r="M485" s="34"/>
      <c r="R485" s="34"/>
      <c r="W485" s="34"/>
    </row>
    <row r="486" ht="12.75" customHeight="1">
      <c r="H486" s="25"/>
      <c r="M486" s="34"/>
      <c r="R486" s="34"/>
      <c r="W486" s="34"/>
    </row>
    <row r="487" ht="12.75" customHeight="1">
      <c r="H487" s="25"/>
      <c r="M487" s="34"/>
      <c r="R487" s="34"/>
      <c r="W487" s="34"/>
    </row>
    <row r="488" ht="12.75" customHeight="1">
      <c r="H488" s="25"/>
      <c r="M488" s="34"/>
      <c r="R488" s="34"/>
      <c r="W488" s="34"/>
    </row>
    <row r="489" ht="12.75" customHeight="1">
      <c r="H489" s="25"/>
      <c r="M489" s="34"/>
      <c r="R489" s="34"/>
      <c r="W489" s="34"/>
    </row>
    <row r="490" ht="12.75" customHeight="1">
      <c r="H490" s="25"/>
      <c r="M490" s="34"/>
      <c r="R490" s="34"/>
      <c r="W490" s="34"/>
    </row>
    <row r="491" ht="12.75" customHeight="1">
      <c r="H491" s="25"/>
      <c r="M491" s="34"/>
      <c r="R491" s="34"/>
      <c r="W491" s="34"/>
    </row>
    <row r="492" ht="12.75" customHeight="1">
      <c r="H492" s="25"/>
      <c r="M492" s="34"/>
      <c r="R492" s="34"/>
      <c r="W492" s="34"/>
    </row>
    <row r="493" ht="12.75" customHeight="1">
      <c r="H493" s="25"/>
      <c r="M493" s="34"/>
      <c r="R493" s="34"/>
      <c r="W493" s="34"/>
    </row>
    <row r="494" ht="12.75" customHeight="1">
      <c r="H494" s="25"/>
      <c r="M494" s="34"/>
      <c r="R494" s="34"/>
      <c r="W494" s="34"/>
    </row>
    <row r="495" ht="12.75" customHeight="1">
      <c r="H495" s="25"/>
      <c r="M495" s="34"/>
      <c r="R495" s="34"/>
      <c r="W495" s="34"/>
    </row>
    <row r="496" ht="12.75" customHeight="1">
      <c r="H496" s="25"/>
      <c r="M496" s="34"/>
      <c r="R496" s="34"/>
      <c r="W496" s="34"/>
    </row>
    <row r="497" ht="12.75" customHeight="1">
      <c r="H497" s="25"/>
      <c r="M497" s="34"/>
      <c r="R497" s="34"/>
      <c r="W497" s="34"/>
    </row>
    <row r="498" ht="12.75" customHeight="1">
      <c r="H498" s="25"/>
      <c r="M498" s="34"/>
      <c r="R498" s="34"/>
      <c r="W498" s="34"/>
    </row>
    <row r="499" ht="12.75" customHeight="1">
      <c r="H499" s="25"/>
      <c r="M499" s="34"/>
      <c r="R499" s="34"/>
      <c r="W499" s="34"/>
    </row>
    <row r="500" ht="12.75" customHeight="1">
      <c r="H500" s="25"/>
      <c r="M500" s="34"/>
      <c r="R500" s="34"/>
      <c r="W500" s="34"/>
    </row>
    <row r="501" ht="12.75" customHeight="1">
      <c r="H501" s="25"/>
      <c r="M501" s="34"/>
      <c r="R501" s="34"/>
      <c r="W501" s="34"/>
    </row>
    <row r="502" ht="12.75" customHeight="1">
      <c r="H502" s="25"/>
      <c r="M502" s="34"/>
      <c r="R502" s="34"/>
      <c r="W502" s="34"/>
    </row>
    <row r="503" ht="12.75" customHeight="1">
      <c r="H503" s="25"/>
      <c r="M503" s="34"/>
      <c r="R503" s="34"/>
      <c r="W503" s="34"/>
    </row>
    <row r="504" ht="12.75" customHeight="1">
      <c r="H504" s="25"/>
      <c r="M504" s="34"/>
      <c r="R504" s="34"/>
      <c r="W504" s="34"/>
    </row>
    <row r="505" ht="12.75" customHeight="1">
      <c r="H505" s="25"/>
      <c r="M505" s="34"/>
      <c r="R505" s="34"/>
      <c r="W505" s="34"/>
    </row>
    <row r="506" ht="12.75" customHeight="1">
      <c r="H506" s="25"/>
      <c r="M506" s="34"/>
      <c r="R506" s="34"/>
      <c r="W506" s="34"/>
    </row>
    <row r="507" ht="12.75" customHeight="1">
      <c r="H507" s="25"/>
      <c r="M507" s="34"/>
      <c r="R507" s="34"/>
      <c r="W507" s="34"/>
    </row>
    <row r="508" ht="12.75" customHeight="1">
      <c r="H508" s="25"/>
      <c r="M508" s="34"/>
      <c r="R508" s="34"/>
      <c r="W508" s="34"/>
    </row>
    <row r="509" ht="12.75" customHeight="1">
      <c r="H509" s="25"/>
      <c r="M509" s="34"/>
      <c r="R509" s="34"/>
      <c r="W509" s="34"/>
    </row>
    <row r="510" ht="12.75" customHeight="1">
      <c r="H510" s="25"/>
      <c r="M510" s="34"/>
      <c r="R510" s="34"/>
      <c r="W510" s="34"/>
    </row>
    <row r="511" ht="12.75" customHeight="1">
      <c r="H511" s="25"/>
      <c r="M511" s="34"/>
      <c r="R511" s="34"/>
      <c r="W511" s="34"/>
    </row>
    <row r="512" ht="12.75" customHeight="1">
      <c r="H512" s="25"/>
      <c r="M512" s="34"/>
      <c r="R512" s="34"/>
      <c r="W512" s="34"/>
    </row>
    <row r="513" ht="12.75" customHeight="1">
      <c r="H513" s="25"/>
      <c r="M513" s="34"/>
      <c r="R513" s="34"/>
      <c r="W513" s="34"/>
    </row>
    <row r="514" ht="12.75" customHeight="1">
      <c r="H514" s="25"/>
      <c r="M514" s="34"/>
      <c r="R514" s="34"/>
      <c r="W514" s="34"/>
    </row>
    <row r="515" ht="12.75" customHeight="1">
      <c r="H515" s="25"/>
      <c r="M515" s="34"/>
      <c r="R515" s="34"/>
      <c r="W515" s="34"/>
    </row>
    <row r="516" ht="12.75" customHeight="1">
      <c r="H516" s="25"/>
      <c r="M516" s="34"/>
      <c r="R516" s="34"/>
      <c r="W516" s="34"/>
    </row>
    <row r="517" ht="12.75" customHeight="1">
      <c r="H517" s="25"/>
      <c r="M517" s="34"/>
      <c r="R517" s="34"/>
      <c r="W517" s="34"/>
    </row>
    <row r="518" ht="12.75" customHeight="1">
      <c r="H518" s="25"/>
      <c r="M518" s="34"/>
      <c r="R518" s="34"/>
      <c r="W518" s="34"/>
    </row>
    <row r="519" ht="12.75" customHeight="1">
      <c r="H519" s="25"/>
      <c r="M519" s="34"/>
      <c r="R519" s="34"/>
      <c r="W519" s="34"/>
    </row>
    <row r="520" ht="12.75" customHeight="1">
      <c r="H520" s="25"/>
      <c r="M520" s="34"/>
      <c r="R520" s="34"/>
      <c r="W520" s="34"/>
    </row>
    <row r="521" ht="12.75" customHeight="1">
      <c r="H521" s="25"/>
      <c r="M521" s="34"/>
      <c r="R521" s="34"/>
      <c r="W521" s="34"/>
    </row>
    <row r="522" ht="12.75" customHeight="1">
      <c r="H522" s="25"/>
      <c r="M522" s="34"/>
      <c r="R522" s="34"/>
      <c r="W522" s="34"/>
    </row>
    <row r="523" ht="12.75" customHeight="1">
      <c r="H523" s="25"/>
      <c r="M523" s="34"/>
      <c r="R523" s="34"/>
      <c r="W523" s="34"/>
    </row>
    <row r="524" ht="12.75" customHeight="1">
      <c r="H524" s="25"/>
      <c r="M524" s="34"/>
      <c r="R524" s="34"/>
      <c r="W524" s="34"/>
    </row>
    <row r="525" ht="12.75" customHeight="1">
      <c r="H525" s="25"/>
      <c r="M525" s="34"/>
      <c r="R525" s="34"/>
      <c r="W525" s="34"/>
    </row>
    <row r="526" ht="12.75" customHeight="1">
      <c r="H526" s="25"/>
      <c r="M526" s="34"/>
      <c r="R526" s="34"/>
      <c r="W526" s="34"/>
    </row>
    <row r="527" ht="12.75" customHeight="1">
      <c r="H527" s="25"/>
      <c r="M527" s="34"/>
      <c r="R527" s="34"/>
      <c r="W527" s="34"/>
    </row>
    <row r="528" ht="12.75" customHeight="1">
      <c r="H528" s="25"/>
      <c r="M528" s="34"/>
      <c r="R528" s="34"/>
      <c r="W528" s="34"/>
    </row>
    <row r="529" ht="12.75" customHeight="1">
      <c r="H529" s="25"/>
      <c r="M529" s="34"/>
      <c r="R529" s="34"/>
      <c r="W529" s="34"/>
    </row>
    <row r="530" ht="12.75" customHeight="1">
      <c r="H530" s="25"/>
      <c r="M530" s="34"/>
      <c r="R530" s="34"/>
      <c r="W530" s="34"/>
    </row>
    <row r="531" ht="12.75" customHeight="1">
      <c r="H531" s="25"/>
      <c r="M531" s="34"/>
      <c r="R531" s="34"/>
      <c r="W531" s="34"/>
    </row>
    <row r="532" ht="12.75" customHeight="1">
      <c r="H532" s="25"/>
      <c r="M532" s="34"/>
      <c r="R532" s="34"/>
      <c r="W532" s="34"/>
    </row>
    <row r="533" ht="12.75" customHeight="1">
      <c r="H533" s="25"/>
      <c r="M533" s="34"/>
      <c r="R533" s="34"/>
      <c r="W533" s="34"/>
    </row>
    <row r="534" ht="12.75" customHeight="1">
      <c r="H534" s="25"/>
      <c r="M534" s="34"/>
      <c r="R534" s="34"/>
      <c r="W534" s="34"/>
    </row>
    <row r="535" ht="12.75" customHeight="1">
      <c r="H535" s="25"/>
      <c r="M535" s="34"/>
      <c r="R535" s="34"/>
      <c r="W535" s="34"/>
    </row>
    <row r="536" ht="12.75" customHeight="1">
      <c r="H536" s="25"/>
      <c r="M536" s="34"/>
      <c r="R536" s="34"/>
      <c r="W536" s="34"/>
    </row>
    <row r="537" ht="12.75" customHeight="1">
      <c r="H537" s="25"/>
      <c r="M537" s="34"/>
      <c r="R537" s="34"/>
      <c r="W537" s="34"/>
    </row>
    <row r="538" ht="12.75" customHeight="1">
      <c r="H538" s="25"/>
      <c r="M538" s="34"/>
      <c r="R538" s="34"/>
      <c r="W538" s="34"/>
    </row>
    <row r="539" ht="12.75" customHeight="1">
      <c r="H539" s="25"/>
      <c r="M539" s="34"/>
      <c r="R539" s="34"/>
      <c r="W539" s="34"/>
    </row>
    <row r="540" ht="12.75" customHeight="1">
      <c r="H540" s="25"/>
      <c r="M540" s="34"/>
      <c r="R540" s="34"/>
      <c r="W540" s="34"/>
    </row>
    <row r="541" ht="12.75" customHeight="1">
      <c r="H541" s="25"/>
      <c r="M541" s="34"/>
      <c r="R541" s="34"/>
      <c r="W541" s="34"/>
    </row>
    <row r="542" ht="12.75" customHeight="1">
      <c r="H542" s="25"/>
      <c r="M542" s="34"/>
      <c r="R542" s="34"/>
      <c r="W542" s="34"/>
    </row>
    <row r="543" ht="12.75" customHeight="1">
      <c r="H543" s="25"/>
      <c r="M543" s="34"/>
      <c r="R543" s="34"/>
      <c r="W543" s="34"/>
    </row>
    <row r="544" ht="12.75" customHeight="1">
      <c r="H544" s="25"/>
      <c r="M544" s="34"/>
      <c r="R544" s="34"/>
      <c r="W544" s="34"/>
    </row>
    <row r="545" ht="12.75" customHeight="1">
      <c r="H545" s="25"/>
      <c r="M545" s="34"/>
      <c r="R545" s="34"/>
      <c r="W545" s="34"/>
    </row>
    <row r="546" ht="12.75" customHeight="1">
      <c r="H546" s="25"/>
      <c r="M546" s="34"/>
      <c r="R546" s="34"/>
      <c r="W546" s="34"/>
    </row>
    <row r="547" ht="12.75" customHeight="1">
      <c r="H547" s="25"/>
      <c r="M547" s="34"/>
      <c r="R547" s="34"/>
      <c r="W547" s="34"/>
    </row>
    <row r="548" ht="12.75" customHeight="1">
      <c r="H548" s="25"/>
      <c r="M548" s="34"/>
      <c r="R548" s="34"/>
      <c r="W548" s="34"/>
    </row>
    <row r="549" ht="12.75" customHeight="1">
      <c r="H549" s="25"/>
      <c r="M549" s="34"/>
      <c r="R549" s="34"/>
      <c r="W549" s="34"/>
    </row>
    <row r="550" ht="12.75" customHeight="1">
      <c r="H550" s="25"/>
      <c r="M550" s="34"/>
      <c r="R550" s="34"/>
      <c r="W550" s="34"/>
    </row>
    <row r="551" ht="12.75" customHeight="1">
      <c r="H551" s="25"/>
      <c r="M551" s="34"/>
      <c r="R551" s="34"/>
      <c r="W551" s="34"/>
    </row>
    <row r="552" ht="12.75" customHeight="1">
      <c r="H552" s="25"/>
      <c r="M552" s="34"/>
      <c r="R552" s="34"/>
      <c r="W552" s="34"/>
    </row>
    <row r="553" ht="12.75" customHeight="1">
      <c r="H553" s="25"/>
      <c r="M553" s="34"/>
      <c r="R553" s="34"/>
      <c r="W553" s="34"/>
    </row>
    <row r="554" ht="12.75" customHeight="1">
      <c r="H554" s="25"/>
      <c r="M554" s="34"/>
      <c r="R554" s="34"/>
      <c r="W554" s="34"/>
    </row>
    <row r="555" ht="12.75" customHeight="1">
      <c r="H555" s="25"/>
      <c r="M555" s="34"/>
      <c r="R555" s="34"/>
      <c r="W555" s="34"/>
    </row>
    <row r="556" ht="12.75" customHeight="1">
      <c r="H556" s="25"/>
      <c r="M556" s="34"/>
      <c r="R556" s="34"/>
      <c r="W556" s="34"/>
    </row>
    <row r="557" ht="12.75" customHeight="1">
      <c r="H557" s="25"/>
      <c r="M557" s="34"/>
      <c r="R557" s="34"/>
      <c r="W557" s="34"/>
    </row>
    <row r="558" ht="12.75" customHeight="1">
      <c r="H558" s="25"/>
      <c r="M558" s="34"/>
      <c r="R558" s="34"/>
      <c r="W558" s="34"/>
    </row>
    <row r="559" ht="12.75" customHeight="1">
      <c r="H559" s="25"/>
      <c r="M559" s="34"/>
      <c r="R559" s="34"/>
      <c r="W559" s="34"/>
    </row>
    <row r="560" ht="12.75" customHeight="1">
      <c r="H560" s="25"/>
      <c r="M560" s="34"/>
      <c r="R560" s="34"/>
      <c r="W560" s="34"/>
    </row>
    <row r="561" ht="12.75" customHeight="1">
      <c r="H561" s="25"/>
      <c r="M561" s="34"/>
      <c r="R561" s="34"/>
      <c r="W561" s="34"/>
    </row>
    <row r="562" ht="12.75" customHeight="1">
      <c r="H562" s="25"/>
      <c r="M562" s="34"/>
      <c r="R562" s="34"/>
      <c r="W562" s="34"/>
    </row>
    <row r="563" ht="12.75" customHeight="1">
      <c r="H563" s="25"/>
      <c r="M563" s="34"/>
      <c r="R563" s="34"/>
      <c r="W563" s="34"/>
    </row>
    <row r="564" ht="12.75" customHeight="1">
      <c r="H564" s="25"/>
      <c r="M564" s="34"/>
      <c r="R564" s="34"/>
      <c r="W564" s="34"/>
    </row>
    <row r="565" ht="12.75" customHeight="1">
      <c r="H565" s="25"/>
      <c r="M565" s="34"/>
      <c r="R565" s="34"/>
      <c r="W565" s="34"/>
    </row>
    <row r="566" ht="12.75" customHeight="1">
      <c r="H566" s="25"/>
      <c r="M566" s="34"/>
      <c r="R566" s="34"/>
      <c r="W566" s="34"/>
    </row>
    <row r="567" ht="12.75" customHeight="1">
      <c r="H567" s="25"/>
      <c r="M567" s="34"/>
      <c r="R567" s="34"/>
      <c r="W567" s="34"/>
    </row>
    <row r="568" ht="12.75" customHeight="1">
      <c r="H568" s="25"/>
      <c r="M568" s="34"/>
      <c r="R568" s="34"/>
      <c r="W568" s="34"/>
    </row>
    <row r="569" ht="12.75" customHeight="1">
      <c r="H569" s="25"/>
      <c r="M569" s="34"/>
      <c r="R569" s="34"/>
      <c r="W569" s="34"/>
    </row>
    <row r="570" ht="12.75" customHeight="1">
      <c r="H570" s="25"/>
      <c r="M570" s="34"/>
      <c r="R570" s="34"/>
      <c r="W570" s="34"/>
    </row>
    <row r="571" ht="12.75" customHeight="1">
      <c r="H571" s="25"/>
      <c r="M571" s="34"/>
      <c r="R571" s="34"/>
      <c r="W571" s="34"/>
    </row>
    <row r="572" ht="12.75" customHeight="1">
      <c r="H572" s="25"/>
      <c r="M572" s="34"/>
      <c r="R572" s="34"/>
      <c r="W572" s="34"/>
    </row>
    <row r="573" ht="12.75" customHeight="1">
      <c r="H573" s="25"/>
      <c r="M573" s="34"/>
      <c r="R573" s="34"/>
      <c r="W573" s="34"/>
    </row>
    <row r="574" ht="12.75" customHeight="1">
      <c r="H574" s="25"/>
      <c r="M574" s="34"/>
      <c r="R574" s="34"/>
      <c r="W574" s="34"/>
    </row>
    <row r="575" ht="12.75" customHeight="1">
      <c r="H575" s="25"/>
      <c r="M575" s="34"/>
      <c r="R575" s="34"/>
      <c r="W575" s="34"/>
    </row>
    <row r="576" ht="12.75" customHeight="1">
      <c r="H576" s="25"/>
      <c r="M576" s="34"/>
      <c r="R576" s="34"/>
      <c r="W576" s="34"/>
    </row>
    <row r="577" ht="12.75" customHeight="1">
      <c r="H577" s="25"/>
      <c r="M577" s="34"/>
      <c r="R577" s="34"/>
      <c r="W577" s="34"/>
    </row>
    <row r="578" ht="12.75" customHeight="1">
      <c r="H578" s="25"/>
      <c r="M578" s="34"/>
      <c r="R578" s="34"/>
      <c r="W578" s="34"/>
    </row>
    <row r="579" ht="12.75" customHeight="1">
      <c r="H579" s="25"/>
      <c r="M579" s="34"/>
      <c r="R579" s="34"/>
      <c r="W579" s="34"/>
    </row>
    <row r="580" ht="12.75" customHeight="1">
      <c r="H580" s="25"/>
      <c r="M580" s="34"/>
      <c r="R580" s="34"/>
      <c r="W580" s="34"/>
    </row>
    <row r="581" ht="12.75" customHeight="1">
      <c r="H581" s="25"/>
      <c r="M581" s="34"/>
      <c r="R581" s="34"/>
      <c r="W581" s="34"/>
    </row>
    <row r="582" ht="12.75" customHeight="1">
      <c r="H582" s="25"/>
      <c r="M582" s="34"/>
      <c r="R582" s="34"/>
      <c r="W582" s="34"/>
    </row>
    <row r="583" ht="12.75" customHeight="1">
      <c r="H583" s="25"/>
      <c r="M583" s="34"/>
      <c r="R583" s="34"/>
      <c r="W583" s="34"/>
    </row>
    <row r="584" ht="12.75" customHeight="1">
      <c r="H584" s="25"/>
      <c r="M584" s="34"/>
      <c r="R584" s="34"/>
      <c r="W584" s="34"/>
    </row>
    <row r="585" ht="12.75" customHeight="1">
      <c r="H585" s="25"/>
      <c r="M585" s="34"/>
      <c r="R585" s="34"/>
      <c r="W585" s="34"/>
    </row>
    <row r="586" ht="12.75" customHeight="1">
      <c r="H586" s="25"/>
      <c r="M586" s="34"/>
      <c r="R586" s="34"/>
      <c r="W586" s="34"/>
    </row>
    <row r="587" ht="12.75" customHeight="1">
      <c r="H587" s="25"/>
      <c r="M587" s="34"/>
      <c r="R587" s="34"/>
      <c r="W587" s="34"/>
    </row>
    <row r="588" ht="12.75" customHeight="1">
      <c r="H588" s="25"/>
      <c r="M588" s="34"/>
      <c r="R588" s="34"/>
      <c r="W588" s="34"/>
    </row>
    <row r="589" ht="12.75" customHeight="1">
      <c r="H589" s="25"/>
      <c r="M589" s="34"/>
      <c r="R589" s="34"/>
      <c r="W589" s="34"/>
    </row>
    <row r="590" ht="12.75" customHeight="1">
      <c r="H590" s="25"/>
      <c r="M590" s="34"/>
      <c r="R590" s="34"/>
      <c r="W590" s="34"/>
    </row>
    <row r="591" ht="12.75" customHeight="1">
      <c r="H591" s="25"/>
      <c r="M591" s="34"/>
      <c r="R591" s="34"/>
      <c r="W591" s="34"/>
    </row>
    <row r="592" ht="12.75" customHeight="1">
      <c r="H592" s="25"/>
      <c r="M592" s="34"/>
      <c r="R592" s="34"/>
      <c r="W592" s="34"/>
    </row>
    <row r="593" ht="12.75" customHeight="1">
      <c r="H593" s="25"/>
      <c r="M593" s="34"/>
      <c r="R593" s="34"/>
      <c r="W593" s="34"/>
    </row>
    <row r="594" ht="12.75" customHeight="1">
      <c r="H594" s="25"/>
      <c r="M594" s="34"/>
      <c r="R594" s="34"/>
      <c r="W594" s="34"/>
    </row>
    <row r="595" ht="12.75" customHeight="1">
      <c r="H595" s="25"/>
      <c r="M595" s="34"/>
      <c r="R595" s="34"/>
      <c r="W595" s="34"/>
    </row>
    <row r="596" ht="12.75" customHeight="1">
      <c r="H596" s="25"/>
      <c r="M596" s="34"/>
      <c r="R596" s="34"/>
      <c r="W596" s="34"/>
    </row>
    <row r="597" ht="12.75" customHeight="1">
      <c r="H597" s="25"/>
      <c r="M597" s="34"/>
      <c r="R597" s="34"/>
      <c r="W597" s="34"/>
    </row>
    <row r="598" ht="12.75" customHeight="1">
      <c r="H598" s="25"/>
      <c r="M598" s="34"/>
      <c r="R598" s="34"/>
      <c r="W598" s="34"/>
    </row>
    <row r="599" ht="12.75" customHeight="1">
      <c r="H599" s="25"/>
      <c r="M599" s="34"/>
      <c r="R599" s="34"/>
      <c r="W599" s="34"/>
    </row>
    <row r="600" ht="12.75" customHeight="1">
      <c r="H600" s="25"/>
      <c r="M600" s="34"/>
      <c r="R600" s="34"/>
      <c r="W600" s="34"/>
    </row>
    <row r="601" ht="12.75" customHeight="1">
      <c r="H601" s="25"/>
      <c r="M601" s="34"/>
      <c r="R601" s="34"/>
      <c r="W601" s="34"/>
    </row>
    <row r="602" ht="12.75" customHeight="1">
      <c r="H602" s="25"/>
      <c r="M602" s="34"/>
      <c r="R602" s="34"/>
      <c r="W602" s="34"/>
    </row>
    <row r="603" ht="12.75" customHeight="1">
      <c r="H603" s="25"/>
      <c r="M603" s="34"/>
      <c r="R603" s="34"/>
      <c r="W603" s="34"/>
    </row>
    <row r="604" ht="12.75" customHeight="1">
      <c r="H604" s="25"/>
      <c r="M604" s="34"/>
      <c r="R604" s="34"/>
      <c r="W604" s="34"/>
    </row>
    <row r="605" ht="12.75" customHeight="1">
      <c r="H605" s="25"/>
      <c r="M605" s="34"/>
      <c r="R605" s="34"/>
      <c r="W605" s="34"/>
    </row>
    <row r="606" ht="12.75" customHeight="1">
      <c r="H606" s="25"/>
      <c r="M606" s="34"/>
      <c r="R606" s="34"/>
      <c r="W606" s="34"/>
    </row>
    <row r="607" ht="12.75" customHeight="1">
      <c r="H607" s="25"/>
      <c r="M607" s="34"/>
      <c r="R607" s="34"/>
      <c r="W607" s="34"/>
    </row>
    <row r="608" ht="12.75" customHeight="1">
      <c r="H608" s="25"/>
      <c r="M608" s="34"/>
      <c r="R608" s="34"/>
      <c r="W608" s="34"/>
    </row>
    <row r="609" ht="12.75" customHeight="1">
      <c r="H609" s="25"/>
      <c r="M609" s="34"/>
      <c r="R609" s="34"/>
      <c r="W609" s="34"/>
    </row>
    <row r="610" ht="12.75" customHeight="1">
      <c r="H610" s="25"/>
      <c r="M610" s="34"/>
      <c r="R610" s="34"/>
      <c r="W610" s="34"/>
    </row>
    <row r="611" ht="12.75" customHeight="1">
      <c r="H611" s="25"/>
      <c r="M611" s="34"/>
      <c r="R611" s="34"/>
      <c r="W611" s="34"/>
    </row>
    <row r="612" ht="12.75" customHeight="1">
      <c r="H612" s="25"/>
      <c r="M612" s="34"/>
      <c r="R612" s="34"/>
      <c r="W612" s="34"/>
    </row>
    <row r="613" ht="12.75" customHeight="1">
      <c r="H613" s="25"/>
      <c r="M613" s="34"/>
      <c r="R613" s="34"/>
      <c r="W613" s="34"/>
    </row>
    <row r="614" ht="12.75" customHeight="1">
      <c r="H614" s="25"/>
      <c r="M614" s="34"/>
      <c r="R614" s="34"/>
      <c r="W614" s="34"/>
    </row>
    <row r="615" ht="12.75" customHeight="1">
      <c r="H615" s="25"/>
      <c r="M615" s="34"/>
      <c r="R615" s="34"/>
      <c r="W615" s="34"/>
    </row>
    <row r="616" ht="12.75" customHeight="1">
      <c r="H616" s="25"/>
      <c r="M616" s="34"/>
      <c r="R616" s="34"/>
      <c r="W616" s="34"/>
    </row>
    <row r="617" ht="12.75" customHeight="1">
      <c r="H617" s="25"/>
      <c r="M617" s="34"/>
      <c r="R617" s="34"/>
      <c r="W617" s="34"/>
    </row>
    <row r="618" ht="12.75" customHeight="1">
      <c r="H618" s="25"/>
      <c r="M618" s="34"/>
      <c r="R618" s="34"/>
      <c r="W618" s="34"/>
    </row>
    <row r="619" ht="12.75" customHeight="1">
      <c r="H619" s="25"/>
      <c r="M619" s="34"/>
      <c r="R619" s="34"/>
      <c r="W619" s="34"/>
    </row>
    <row r="620" ht="12.75" customHeight="1">
      <c r="H620" s="25"/>
      <c r="M620" s="34"/>
      <c r="R620" s="34"/>
      <c r="W620" s="34"/>
    </row>
    <row r="621" ht="12.75" customHeight="1">
      <c r="H621" s="25"/>
      <c r="M621" s="34"/>
      <c r="R621" s="34"/>
      <c r="W621" s="34"/>
    </row>
    <row r="622" ht="12.75" customHeight="1">
      <c r="H622" s="25"/>
      <c r="M622" s="34"/>
      <c r="R622" s="34"/>
      <c r="W622" s="34"/>
    </row>
    <row r="623" ht="12.75" customHeight="1">
      <c r="H623" s="25"/>
      <c r="M623" s="34"/>
      <c r="R623" s="34"/>
      <c r="W623" s="34"/>
    </row>
    <row r="624" ht="12.75" customHeight="1">
      <c r="H624" s="25"/>
      <c r="M624" s="34"/>
      <c r="R624" s="34"/>
      <c r="W624" s="34"/>
    </row>
    <row r="625" ht="12.75" customHeight="1">
      <c r="H625" s="25"/>
      <c r="M625" s="34"/>
      <c r="R625" s="34"/>
      <c r="W625" s="34"/>
    </row>
    <row r="626" ht="12.75" customHeight="1">
      <c r="H626" s="25"/>
      <c r="M626" s="34"/>
      <c r="R626" s="34"/>
      <c r="W626" s="34"/>
    </row>
    <row r="627" ht="12.75" customHeight="1">
      <c r="H627" s="25"/>
      <c r="M627" s="34"/>
      <c r="R627" s="34"/>
      <c r="W627" s="34"/>
    </row>
    <row r="628" ht="12.75" customHeight="1">
      <c r="H628" s="25"/>
      <c r="M628" s="34"/>
      <c r="R628" s="34"/>
      <c r="W628" s="34"/>
    </row>
    <row r="629" ht="12.75" customHeight="1">
      <c r="H629" s="25"/>
      <c r="M629" s="34"/>
      <c r="R629" s="34"/>
      <c r="W629" s="34"/>
    </row>
    <row r="630" ht="12.75" customHeight="1">
      <c r="H630" s="25"/>
      <c r="M630" s="34"/>
      <c r="R630" s="34"/>
      <c r="W630" s="34"/>
    </row>
    <row r="631" ht="12.75" customHeight="1">
      <c r="H631" s="25"/>
      <c r="M631" s="34"/>
      <c r="R631" s="34"/>
      <c r="W631" s="34"/>
    </row>
    <row r="632" ht="12.75" customHeight="1">
      <c r="H632" s="25"/>
      <c r="M632" s="34"/>
      <c r="R632" s="34"/>
      <c r="W632" s="34"/>
    </row>
    <row r="633" ht="12.75" customHeight="1">
      <c r="H633" s="25"/>
      <c r="M633" s="34"/>
      <c r="R633" s="34"/>
      <c r="W633" s="34"/>
    </row>
    <row r="634" ht="12.75" customHeight="1">
      <c r="H634" s="25"/>
      <c r="M634" s="34"/>
      <c r="R634" s="34"/>
      <c r="W634" s="34"/>
    </row>
    <row r="635" ht="12.75" customHeight="1">
      <c r="H635" s="25"/>
      <c r="M635" s="34"/>
      <c r="R635" s="34"/>
      <c r="W635" s="34"/>
    </row>
    <row r="636" ht="12.75" customHeight="1">
      <c r="H636" s="25"/>
      <c r="M636" s="34"/>
      <c r="R636" s="34"/>
      <c r="W636" s="34"/>
    </row>
    <row r="637" ht="12.75" customHeight="1">
      <c r="H637" s="25"/>
      <c r="M637" s="34"/>
      <c r="R637" s="34"/>
      <c r="W637" s="34"/>
    </row>
    <row r="638" ht="12.75" customHeight="1">
      <c r="H638" s="25"/>
      <c r="M638" s="34"/>
      <c r="R638" s="34"/>
      <c r="W638" s="34"/>
    </row>
    <row r="639" ht="12.75" customHeight="1">
      <c r="H639" s="25"/>
      <c r="M639" s="34"/>
      <c r="R639" s="34"/>
      <c r="W639" s="34"/>
    </row>
    <row r="640" ht="12.75" customHeight="1">
      <c r="H640" s="25"/>
      <c r="M640" s="34"/>
      <c r="R640" s="34"/>
      <c r="W640" s="34"/>
    </row>
    <row r="641" ht="12.75" customHeight="1">
      <c r="H641" s="25"/>
      <c r="M641" s="34"/>
      <c r="R641" s="34"/>
      <c r="W641" s="34"/>
    </row>
    <row r="642" ht="12.75" customHeight="1">
      <c r="H642" s="25"/>
      <c r="M642" s="34"/>
      <c r="R642" s="34"/>
      <c r="W642" s="34"/>
    </row>
    <row r="643" ht="12.75" customHeight="1">
      <c r="H643" s="25"/>
      <c r="M643" s="34"/>
      <c r="R643" s="34"/>
      <c r="W643" s="34"/>
    </row>
    <row r="644" ht="12.75" customHeight="1">
      <c r="H644" s="25"/>
      <c r="M644" s="34"/>
      <c r="R644" s="34"/>
      <c r="W644" s="34"/>
    </row>
    <row r="645" ht="12.75" customHeight="1">
      <c r="H645" s="25"/>
      <c r="M645" s="34"/>
      <c r="R645" s="34"/>
      <c r="W645" s="34"/>
    </row>
    <row r="646" ht="12.75" customHeight="1">
      <c r="H646" s="25"/>
      <c r="M646" s="34"/>
      <c r="R646" s="34"/>
      <c r="W646" s="34"/>
    </row>
    <row r="647" ht="12.75" customHeight="1">
      <c r="H647" s="25"/>
      <c r="M647" s="34"/>
      <c r="R647" s="34"/>
      <c r="W647" s="34"/>
    </row>
    <row r="648" ht="12.75" customHeight="1">
      <c r="H648" s="25"/>
      <c r="M648" s="34"/>
      <c r="R648" s="34"/>
      <c r="W648" s="34"/>
    </row>
    <row r="649" ht="12.75" customHeight="1">
      <c r="H649" s="25"/>
      <c r="M649" s="34"/>
      <c r="R649" s="34"/>
      <c r="W649" s="34"/>
    </row>
    <row r="650" ht="12.75" customHeight="1">
      <c r="H650" s="25"/>
      <c r="M650" s="34"/>
      <c r="R650" s="34"/>
      <c r="W650" s="34"/>
    </row>
    <row r="651" ht="12.75" customHeight="1">
      <c r="H651" s="25"/>
      <c r="M651" s="34"/>
      <c r="R651" s="34"/>
      <c r="W651" s="34"/>
    </row>
    <row r="652" ht="12.75" customHeight="1">
      <c r="H652" s="25"/>
      <c r="M652" s="34"/>
      <c r="R652" s="34"/>
      <c r="W652" s="34"/>
    </row>
    <row r="653" ht="12.75" customHeight="1">
      <c r="H653" s="25"/>
      <c r="M653" s="34"/>
      <c r="R653" s="34"/>
      <c r="W653" s="34"/>
    </row>
    <row r="654" ht="12.75" customHeight="1">
      <c r="H654" s="25"/>
      <c r="M654" s="34"/>
      <c r="R654" s="34"/>
      <c r="W654" s="34"/>
    </row>
    <row r="655" ht="12.75" customHeight="1">
      <c r="H655" s="25"/>
      <c r="M655" s="34"/>
      <c r="R655" s="34"/>
      <c r="W655" s="34"/>
    </row>
    <row r="656" ht="12.75" customHeight="1">
      <c r="H656" s="25"/>
      <c r="M656" s="34"/>
      <c r="R656" s="34"/>
      <c r="W656" s="34"/>
    </row>
    <row r="657" ht="12.75" customHeight="1">
      <c r="H657" s="25"/>
      <c r="M657" s="34"/>
      <c r="R657" s="34"/>
      <c r="W657" s="34"/>
    </row>
    <row r="658" ht="12.75" customHeight="1">
      <c r="H658" s="25"/>
      <c r="M658" s="34"/>
      <c r="R658" s="34"/>
      <c r="W658" s="34"/>
    </row>
    <row r="659" ht="12.75" customHeight="1">
      <c r="H659" s="25"/>
      <c r="M659" s="34"/>
      <c r="R659" s="34"/>
      <c r="W659" s="34"/>
    </row>
    <row r="660" ht="12.75" customHeight="1">
      <c r="H660" s="25"/>
      <c r="M660" s="34"/>
      <c r="R660" s="34"/>
      <c r="W660" s="34"/>
    </row>
    <row r="661" ht="12.75" customHeight="1">
      <c r="H661" s="25"/>
      <c r="M661" s="34"/>
      <c r="R661" s="34"/>
      <c r="W661" s="34"/>
    </row>
    <row r="662" ht="12.75" customHeight="1">
      <c r="H662" s="25"/>
      <c r="M662" s="34"/>
      <c r="R662" s="34"/>
      <c r="W662" s="34"/>
    </row>
    <row r="663" ht="12.75" customHeight="1">
      <c r="H663" s="25"/>
      <c r="M663" s="34"/>
      <c r="R663" s="34"/>
      <c r="W663" s="34"/>
    </row>
    <row r="664" ht="12.75" customHeight="1">
      <c r="H664" s="25"/>
      <c r="M664" s="34"/>
      <c r="R664" s="34"/>
      <c r="W664" s="34"/>
    </row>
    <row r="665" ht="12.75" customHeight="1">
      <c r="H665" s="25"/>
      <c r="M665" s="34"/>
      <c r="R665" s="34"/>
      <c r="W665" s="34"/>
    </row>
    <row r="666" ht="12.75" customHeight="1">
      <c r="H666" s="25"/>
      <c r="M666" s="34"/>
      <c r="R666" s="34"/>
      <c r="W666" s="34"/>
    </row>
    <row r="667" ht="12.75" customHeight="1">
      <c r="H667" s="25"/>
      <c r="M667" s="34"/>
      <c r="R667" s="34"/>
      <c r="W667" s="34"/>
    </row>
    <row r="668" ht="12.75" customHeight="1">
      <c r="H668" s="25"/>
      <c r="M668" s="34"/>
      <c r="R668" s="34"/>
      <c r="W668" s="34"/>
    </row>
    <row r="669" ht="12.75" customHeight="1">
      <c r="H669" s="25"/>
      <c r="M669" s="34"/>
      <c r="R669" s="34"/>
      <c r="W669" s="34"/>
    </row>
    <row r="670" ht="12.75" customHeight="1">
      <c r="H670" s="25"/>
      <c r="M670" s="34"/>
      <c r="R670" s="34"/>
      <c r="W670" s="34"/>
    </row>
    <row r="671" ht="12.75" customHeight="1">
      <c r="H671" s="25"/>
      <c r="M671" s="34"/>
      <c r="R671" s="34"/>
      <c r="W671" s="34"/>
    </row>
    <row r="672" ht="12.75" customHeight="1">
      <c r="H672" s="25"/>
      <c r="M672" s="34"/>
      <c r="R672" s="34"/>
      <c r="W672" s="34"/>
    </row>
    <row r="673" ht="12.75" customHeight="1">
      <c r="H673" s="25"/>
      <c r="M673" s="34"/>
      <c r="R673" s="34"/>
      <c r="W673" s="34"/>
    </row>
    <row r="674" ht="12.75" customHeight="1">
      <c r="H674" s="25"/>
      <c r="M674" s="34"/>
      <c r="R674" s="34"/>
      <c r="W674" s="34"/>
    </row>
    <row r="675" ht="12.75" customHeight="1">
      <c r="H675" s="25"/>
      <c r="M675" s="34"/>
      <c r="R675" s="34"/>
      <c r="W675" s="34"/>
    </row>
    <row r="676" ht="12.75" customHeight="1">
      <c r="H676" s="25"/>
      <c r="M676" s="34"/>
      <c r="R676" s="34"/>
      <c r="W676" s="34"/>
    </row>
    <row r="677" ht="12.75" customHeight="1">
      <c r="H677" s="25"/>
      <c r="M677" s="34"/>
      <c r="R677" s="34"/>
      <c r="W677" s="34"/>
    </row>
    <row r="678" ht="12.75" customHeight="1">
      <c r="H678" s="25"/>
      <c r="M678" s="34"/>
      <c r="R678" s="34"/>
      <c r="W678" s="34"/>
    </row>
    <row r="679" ht="12.75" customHeight="1">
      <c r="H679" s="25"/>
      <c r="M679" s="34"/>
      <c r="R679" s="34"/>
      <c r="W679" s="34"/>
    </row>
    <row r="680" ht="12.75" customHeight="1">
      <c r="H680" s="25"/>
      <c r="M680" s="34"/>
      <c r="R680" s="34"/>
      <c r="W680" s="34"/>
    </row>
    <row r="681" ht="12.75" customHeight="1">
      <c r="H681" s="25"/>
      <c r="M681" s="34"/>
      <c r="R681" s="34"/>
      <c r="W681" s="34"/>
    </row>
    <row r="682" ht="12.75" customHeight="1">
      <c r="H682" s="25"/>
      <c r="M682" s="34"/>
      <c r="R682" s="34"/>
      <c r="W682" s="34"/>
    </row>
    <row r="683" ht="12.75" customHeight="1">
      <c r="H683" s="25"/>
      <c r="M683" s="34"/>
      <c r="R683" s="34"/>
      <c r="W683" s="34"/>
    </row>
    <row r="684" ht="12.75" customHeight="1">
      <c r="H684" s="25"/>
      <c r="M684" s="34"/>
      <c r="R684" s="34"/>
      <c r="W684" s="34"/>
    </row>
    <row r="685" ht="12.75" customHeight="1">
      <c r="H685" s="25"/>
      <c r="M685" s="34"/>
      <c r="R685" s="34"/>
      <c r="W685" s="34"/>
    </row>
    <row r="686" ht="12.75" customHeight="1">
      <c r="H686" s="25"/>
      <c r="M686" s="34"/>
      <c r="R686" s="34"/>
      <c r="W686" s="34"/>
    </row>
    <row r="687" ht="12.75" customHeight="1">
      <c r="H687" s="25"/>
      <c r="M687" s="34"/>
      <c r="R687" s="34"/>
      <c r="W687" s="34"/>
    </row>
    <row r="688" ht="12.75" customHeight="1">
      <c r="H688" s="25"/>
      <c r="M688" s="34"/>
      <c r="R688" s="34"/>
      <c r="W688" s="34"/>
    </row>
    <row r="689" ht="12.75" customHeight="1">
      <c r="H689" s="25"/>
      <c r="M689" s="34"/>
      <c r="R689" s="34"/>
      <c r="W689" s="34"/>
    </row>
    <row r="690" ht="12.75" customHeight="1">
      <c r="H690" s="25"/>
      <c r="M690" s="34"/>
      <c r="R690" s="34"/>
      <c r="W690" s="34"/>
    </row>
    <row r="691" ht="12.75" customHeight="1">
      <c r="H691" s="25"/>
      <c r="M691" s="34"/>
      <c r="R691" s="34"/>
      <c r="W691" s="34"/>
    </row>
    <row r="692" ht="12.75" customHeight="1">
      <c r="H692" s="25"/>
      <c r="M692" s="34"/>
      <c r="R692" s="34"/>
      <c r="W692" s="34"/>
    </row>
    <row r="693" ht="12.75" customHeight="1">
      <c r="H693" s="25"/>
      <c r="M693" s="34"/>
      <c r="R693" s="34"/>
      <c r="W693" s="34"/>
    </row>
    <row r="694" ht="12.75" customHeight="1">
      <c r="H694" s="25"/>
      <c r="M694" s="34"/>
      <c r="R694" s="34"/>
      <c r="W694" s="34"/>
    </row>
    <row r="695" ht="12.75" customHeight="1">
      <c r="H695" s="25"/>
      <c r="M695" s="34"/>
      <c r="R695" s="34"/>
      <c r="W695" s="34"/>
    </row>
    <row r="696" ht="12.75" customHeight="1">
      <c r="H696" s="25"/>
      <c r="M696" s="34"/>
      <c r="R696" s="34"/>
      <c r="W696" s="34"/>
    </row>
    <row r="697" ht="12.75" customHeight="1">
      <c r="H697" s="25"/>
      <c r="M697" s="34"/>
      <c r="R697" s="34"/>
      <c r="W697" s="34"/>
    </row>
    <row r="698" ht="12.75" customHeight="1">
      <c r="H698" s="25"/>
      <c r="M698" s="34"/>
      <c r="R698" s="34"/>
      <c r="W698" s="34"/>
    </row>
    <row r="699" ht="12.75" customHeight="1">
      <c r="H699" s="25"/>
      <c r="M699" s="34"/>
      <c r="R699" s="34"/>
      <c r="W699" s="34"/>
    </row>
    <row r="700" ht="12.75" customHeight="1">
      <c r="H700" s="25"/>
      <c r="M700" s="34"/>
      <c r="R700" s="34"/>
      <c r="W700" s="34"/>
    </row>
    <row r="701" ht="12.75" customHeight="1">
      <c r="H701" s="25"/>
      <c r="M701" s="34"/>
      <c r="R701" s="34"/>
      <c r="W701" s="34"/>
    </row>
    <row r="702" ht="12.75" customHeight="1">
      <c r="H702" s="25"/>
      <c r="M702" s="34"/>
      <c r="R702" s="34"/>
      <c r="W702" s="34"/>
    </row>
    <row r="703" ht="12.75" customHeight="1">
      <c r="H703" s="25"/>
      <c r="M703" s="34"/>
      <c r="R703" s="34"/>
      <c r="W703" s="34"/>
    </row>
    <row r="704" ht="12.75" customHeight="1">
      <c r="H704" s="25"/>
      <c r="M704" s="34"/>
      <c r="R704" s="34"/>
      <c r="W704" s="34"/>
    </row>
    <row r="705" ht="12.75" customHeight="1">
      <c r="H705" s="25"/>
      <c r="M705" s="34"/>
      <c r="R705" s="34"/>
      <c r="W705" s="34"/>
    </row>
    <row r="706" ht="12.75" customHeight="1">
      <c r="H706" s="25"/>
      <c r="M706" s="34"/>
      <c r="R706" s="34"/>
      <c r="W706" s="34"/>
    </row>
    <row r="707" ht="12.75" customHeight="1">
      <c r="H707" s="25"/>
      <c r="M707" s="34"/>
      <c r="R707" s="34"/>
      <c r="W707" s="34"/>
    </row>
    <row r="708" ht="12.75" customHeight="1">
      <c r="H708" s="25"/>
      <c r="M708" s="34"/>
      <c r="R708" s="34"/>
      <c r="W708" s="34"/>
    </row>
    <row r="709" ht="12.75" customHeight="1">
      <c r="H709" s="25"/>
      <c r="M709" s="34"/>
      <c r="R709" s="34"/>
      <c r="W709" s="34"/>
    </row>
    <row r="710" ht="12.75" customHeight="1">
      <c r="H710" s="25"/>
      <c r="M710" s="34"/>
      <c r="R710" s="34"/>
      <c r="W710" s="34"/>
    </row>
    <row r="711" ht="12.75" customHeight="1">
      <c r="H711" s="25"/>
      <c r="M711" s="34"/>
      <c r="R711" s="34"/>
      <c r="W711" s="34"/>
    </row>
    <row r="712" ht="12.75" customHeight="1">
      <c r="H712" s="25"/>
      <c r="M712" s="34"/>
      <c r="R712" s="34"/>
      <c r="W712" s="34"/>
    </row>
    <row r="713" ht="12.75" customHeight="1">
      <c r="H713" s="25"/>
      <c r="M713" s="34"/>
      <c r="R713" s="34"/>
      <c r="W713" s="34"/>
    </row>
    <row r="714" ht="12.75" customHeight="1">
      <c r="H714" s="25"/>
      <c r="M714" s="34"/>
      <c r="R714" s="34"/>
      <c r="W714" s="34"/>
    </row>
    <row r="715" ht="12.75" customHeight="1">
      <c r="H715" s="25"/>
      <c r="M715" s="34"/>
      <c r="R715" s="34"/>
      <c r="W715" s="34"/>
    </row>
    <row r="716" ht="12.75" customHeight="1">
      <c r="H716" s="25"/>
      <c r="M716" s="34"/>
      <c r="R716" s="34"/>
      <c r="W716" s="34"/>
    </row>
    <row r="717" ht="12.75" customHeight="1">
      <c r="H717" s="25"/>
      <c r="M717" s="34"/>
      <c r="R717" s="34"/>
      <c r="W717" s="34"/>
    </row>
    <row r="718" ht="12.75" customHeight="1">
      <c r="H718" s="25"/>
      <c r="M718" s="34"/>
      <c r="R718" s="34"/>
      <c r="W718" s="34"/>
    </row>
    <row r="719" ht="12.75" customHeight="1">
      <c r="H719" s="25"/>
      <c r="M719" s="34"/>
      <c r="R719" s="34"/>
      <c r="W719" s="34"/>
    </row>
    <row r="720" ht="12.75" customHeight="1">
      <c r="H720" s="25"/>
      <c r="M720" s="34"/>
      <c r="R720" s="34"/>
      <c r="W720" s="34"/>
    </row>
    <row r="721" ht="12.75" customHeight="1">
      <c r="H721" s="25"/>
      <c r="M721" s="34"/>
      <c r="R721" s="34"/>
      <c r="W721" s="34"/>
    </row>
    <row r="722" ht="12.75" customHeight="1">
      <c r="H722" s="25"/>
      <c r="M722" s="34"/>
      <c r="R722" s="34"/>
      <c r="W722" s="34"/>
    </row>
    <row r="723" ht="12.75" customHeight="1">
      <c r="H723" s="25"/>
      <c r="M723" s="34"/>
      <c r="R723" s="34"/>
      <c r="W723" s="34"/>
    </row>
    <row r="724" ht="12.75" customHeight="1">
      <c r="H724" s="25"/>
      <c r="M724" s="34"/>
      <c r="R724" s="34"/>
      <c r="W724" s="34"/>
    </row>
    <row r="725" ht="12.75" customHeight="1">
      <c r="H725" s="25"/>
      <c r="M725" s="34"/>
      <c r="R725" s="34"/>
      <c r="W725" s="34"/>
    </row>
    <row r="726" ht="12.75" customHeight="1">
      <c r="H726" s="25"/>
      <c r="M726" s="34"/>
      <c r="R726" s="34"/>
      <c r="W726" s="34"/>
    </row>
    <row r="727" ht="12.75" customHeight="1">
      <c r="H727" s="25"/>
      <c r="M727" s="34"/>
      <c r="R727" s="34"/>
      <c r="W727" s="34"/>
    </row>
    <row r="728" ht="12.75" customHeight="1">
      <c r="H728" s="25"/>
      <c r="M728" s="34"/>
      <c r="R728" s="34"/>
      <c r="W728" s="34"/>
    </row>
    <row r="729" ht="12.75" customHeight="1">
      <c r="H729" s="25"/>
      <c r="M729" s="34"/>
      <c r="R729" s="34"/>
      <c r="W729" s="34"/>
    </row>
    <row r="730" ht="12.75" customHeight="1">
      <c r="H730" s="25"/>
      <c r="M730" s="34"/>
      <c r="R730" s="34"/>
      <c r="W730" s="34"/>
    </row>
    <row r="731" ht="12.75" customHeight="1">
      <c r="H731" s="25"/>
      <c r="M731" s="34"/>
      <c r="R731" s="34"/>
      <c r="W731" s="34"/>
    </row>
    <row r="732" ht="12.75" customHeight="1">
      <c r="H732" s="25"/>
      <c r="M732" s="34"/>
      <c r="R732" s="34"/>
      <c r="W732" s="34"/>
    </row>
    <row r="733" ht="12.75" customHeight="1">
      <c r="H733" s="25"/>
      <c r="M733" s="34"/>
      <c r="R733" s="34"/>
      <c r="W733" s="34"/>
    </row>
    <row r="734" ht="12.75" customHeight="1">
      <c r="H734" s="25"/>
      <c r="M734" s="34"/>
      <c r="R734" s="34"/>
      <c r="W734" s="34"/>
    </row>
    <row r="735" ht="12.75" customHeight="1">
      <c r="H735" s="25"/>
      <c r="M735" s="34"/>
      <c r="R735" s="34"/>
      <c r="W735" s="34"/>
    </row>
    <row r="736" ht="12.75" customHeight="1">
      <c r="H736" s="25"/>
      <c r="M736" s="34"/>
      <c r="R736" s="34"/>
      <c r="W736" s="34"/>
    </row>
    <row r="737" ht="12.75" customHeight="1">
      <c r="H737" s="25"/>
      <c r="M737" s="34"/>
      <c r="R737" s="34"/>
      <c r="W737" s="34"/>
    </row>
    <row r="738" ht="12.75" customHeight="1">
      <c r="H738" s="25"/>
      <c r="M738" s="34"/>
      <c r="R738" s="34"/>
      <c r="W738" s="34"/>
    </row>
    <row r="739" ht="12.75" customHeight="1">
      <c r="H739" s="25"/>
      <c r="M739" s="34"/>
      <c r="R739" s="34"/>
      <c r="W739" s="34"/>
    </row>
    <row r="740" ht="12.75" customHeight="1">
      <c r="H740" s="25"/>
      <c r="M740" s="34"/>
      <c r="R740" s="34"/>
      <c r="W740" s="34"/>
    </row>
    <row r="741" ht="12.75" customHeight="1">
      <c r="H741" s="25"/>
      <c r="M741" s="34"/>
      <c r="R741" s="34"/>
      <c r="W741" s="34"/>
    </row>
    <row r="742" ht="12.75" customHeight="1">
      <c r="H742" s="25"/>
      <c r="M742" s="34"/>
      <c r="R742" s="34"/>
      <c r="W742" s="34"/>
    </row>
    <row r="743" ht="12.75" customHeight="1">
      <c r="H743" s="25"/>
      <c r="M743" s="34"/>
      <c r="R743" s="34"/>
      <c r="W743" s="34"/>
    </row>
    <row r="744" ht="12.75" customHeight="1">
      <c r="H744" s="25"/>
      <c r="M744" s="34"/>
      <c r="R744" s="34"/>
      <c r="W744" s="34"/>
    </row>
    <row r="745" ht="12.75" customHeight="1">
      <c r="H745" s="25"/>
      <c r="M745" s="34"/>
      <c r="R745" s="34"/>
      <c r="W745" s="34"/>
    </row>
    <row r="746" ht="12.75" customHeight="1">
      <c r="H746" s="25"/>
      <c r="M746" s="34"/>
      <c r="R746" s="34"/>
      <c r="W746" s="34"/>
    </row>
    <row r="747" ht="12.75" customHeight="1">
      <c r="H747" s="25"/>
      <c r="M747" s="34"/>
      <c r="R747" s="34"/>
      <c r="W747" s="34"/>
    </row>
    <row r="748" ht="12.75" customHeight="1">
      <c r="H748" s="25"/>
      <c r="M748" s="34"/>
      <c r="R748" s="34"/>
      <c r="W748" s="34"/>
    </row>
    <row r="749" ht="12.75" customHeight="1">
      <c r="H749" s="25"/>
      <c r="M749" s="34"/>
      <c r="R749" s="34"/>
      <c r="W749" s="34"/>
    </row>
    <row r="750" ht="12.75" customHeight="1">
      <c r="H750" s="25"/>
      <c r="M750" s="34"/>
      <c r="R750" s="34"/>
      <c r="W750" s="34"/>
    </row>
    <row r="751" ht="12.75" customHeight="1">
      <c r="H751" s="25"/>
      <c r="M751" s="34"/>
      <c r="R751" s="34"/>
      <c r="W751" s="34"/>
    </row>
    <row r="752" ht="12.75" customHeight="1">
      <c r="H752" s="25"/>
      <c r="M752" s="34"/>
      <c r="R752" s="34"/>
      <c r="W752" s="34"/>
    </row>
    <row r="753" ht="12.75" customHeight="1">
      <c r="H753" s="25"/>
      <c r="M753" s="34"/>
      <c r="R753" s="34"/>
      <c r="W753" s="34"/>
    </row>
    <row r="754" ht="12.75" customHeight="1">
      <c r="H754" s="25"/>
      <c r="M754" s="34"/>
      <c r="R754" s="34"/>
      <c r="W754" s="34"/>
    </row>
    <row r="755" ht="12.75" customHeight="1">
      <c r="H755" s="25"/>
      <c r="M755" s="34"/>
      <c r="R755" s="34"/>
      <c r="W755" s="34"/>
    </row>
    <row r="756" ht="12.75" customHeight="1">
      <c r="H756" s="25"/>
      <c r="M756" s="34"/>
      <c r="R756" s="34"/>
      <c r="W756" s="34"/>
    </row>
    <row r="757" ht="12.75" customHeight="1">
      <c r="H757" s="25"/>
      <c r="M757" s="34"/>
      <c r="R757" s="34"/>
      <c r="W757" s="34"/>
    </row>
    <row r="758" ht="12.75" customHeight="1">
      <c r="H758" s="25"/>
      <c r="M758" s="34"/>
      <c r="R758" s="34"/>
      <c r="W758" s="34"/>
    </row>
    <row r="759" ht="12.75" customHeight="1">
      <c r="H759" s="25"/>
      <c r="M759" s="34"/>
      <c r="R759" s="34"/>
      <c r="W759" s="34"/>
    </row>
    <row r="760" ht="12.75" customHeight="1">
      <c r="H760" s="25"/>
      <c r="M760" s="34"/>
      <c r="R760" s="34"/>
      <c r="W760" s="34"/>
    </row>
    <row r="761" ht="12.75" customHeight="1">
      <c r="H761" s="25"/>
      <c r="M761" s="34"/>
      <c r="R761" s="34"/>
      <c r="W761" s="34"/>
    </row>
    <row r="762" ht="12.75" customHeight="1">
      <c r="H762" s="25"/>
      <c r="M762" s="34"/>
      <c r="R762" s="34"/>
      <c r="W762" s="34"/>
    </row>
    <row r="763" ht="12.75" customHeight="1">
      <c r="H763" s="25"/>
      <c r="M763" s="34"/>
      <c r="R763" s="34"/>
      <c r="W763" s="34"/>
    </row>
    <row r="764" ht="12.75" customHeight="1">
      <c r="H764" s="25"/>
      <c r="M764" s="34"/>
      <c r="R764" s="34"/>
      <c r="W764" s="34"/>
    </row>
    <row r="765" ht="12.75" customHeight="1">
      <c r="H765" s="25"/>
      <c r="M765" s="34"/>
      <c r="R765" s="34"/>
      <c r="W765" s="34"/>
    </row>
    <row r="766" ht="12.75" customHeight="1">
      <c r="H766" s="25"/>
      <c r="M766" s="34"/>
      <c r="R766" s="34"/>
      <c r="W766" s="34"/>
    </row>
    <row r="767" ht="12.75" customHeight="1">
      <c r="H767" s="25"/>
      <c r="M767" s="34"/>
      <c r="R767" s="34"/>
      <c r="W767" s="34"/>
    </row>
    <row r="768" ht="12.75" customHeight="1">
      <c r="H768" s="25"/>
      <c r="M768" s="34"/>
      <c r="R768" s="34"/>
      <c r="W768" s="34"/>
    </row>
    <row r="769" ht="12.75" customHeight="1">
      <c r="H769" s="25"/>
      <c r="M769" s="34"/>
      <c r="R769" s="34"/>
      <c r="W769" s="34"/>
    </row>
    <row r="770" ht="12.75" customHeight="1">
      <c r="H770" s="25"/>
      <c r="M770" s="34"/>
      <c r="R770" s="34"/>
      <c r="W770" s="34"/>
    </row>
    <row r="771" ht="12.75" customHeight="1">
      <c r="H771" s="25"/>
      <c r="M771" s="34"/>
      <c r="R771" s="34"/>
      <c r="W771" s="34"/>
    </row>
    <row r="772" ht="12.75" customHeight="1">
      <c r="H772" s="25"/>
      <c r="M772" s="34"/>
      <c r="R772" s="34"/>
      <c r="W772" s="34"/>
    </row>
    <row r="773" ht="12.75" customHeight="1">
      <c r="H773" s="25"/>
      <c r="M773" s="34"/>
      <c r="R773" s="34"/>
      <c r="W773" s="34"/>
    </row>
    <row r="774" ht="12.75" customHeight="1">
      <c r="H774" s="25"/>
      <c r="M774" s="34"/>
      <c r="R774" s="34"/>
      <c r="W774" s="34"/>
    </row>
    <row r="775" ht="12.75" customHeight="1">
      <c r="H775" s="25"/>
      <c r="M775" s="34"/>
      <c r="R775" s="34"/>
      <c r="W775" s="34"/>
    </row>
    <row r="776" ht="12.75" customHeight="1">
      <c r="H776" s="25"/>
      <c r="M776" s="34"/>
      <c r="R776" s="34"/>
      <c r="W776" s="34"/>
    </row>
    <row r="777" ht="12.75" customHeight="1">
      <c r="H777" s="25"/>
      <c r="M777" s="34"/>
      <c r="R777" s="34"/>
      <c r="W777" s="34"/>
    </row>
    <row r="778" ht="12.75" customHeight="1">
      <c r="H778" s="25"/>
      <c r="M778" s="34"/>
      <c r="R778" s="34"/>
      <c r="W778" s="34"/>
    </row>
    <row r="779" ht="12.75" customHeight="1">
      <c r="H779" s="25"/>
      <c r="M779" s="34"/>
      <c r="R779" s="34"/>
      <c r="W779" s="34"/>
    </row>
    <row r="780" ht="12.75" customHeight="1">
      <c r="H780" s="25"/>
      <c r="M780" s="34"/>
      <c r="R780" s="34"/>
      <c r="W780" s="34"/>
    </row>
    <row r="781" ht="12.75" customHeight="1">
      <c r="H781" s="25"/>
      <c r="M781" s="34"/>
      <c r="R781" s="34"/>
      <c r="W781" s="34"/>
    </row>
    <row r="782" ht="12.75" customHeight="1">
      <c r="H782" s="25"/>
      <c r="M782" s="34"/>
      <c r="R782" s="34"/>
      <c r="W782" s="34"/>
    </row>
    <row r="783" ht="12.75" customHeight="1">
      <c r="H783" s="25"/>
      <c r="M783" s="34"/>
      <c r="R783" s="34"/>
      <c r="W783" s="34"/>
    </row>
    <row r="784" ht="12.75" customHeight="1">
      <c r="H784" s="25"/>
      <c r="M784" s="34"/>
      <c r="R784" s="34"/>
      <c r="W784" s="34"/>
    </row>
    <row r="785" ht="12.75" customHeight="1">
      <c r="H785" s="25"/>
      <c r="M785" s="34"/>
      <c r="R785" s="34"/>
      <c r="W785" s="34"/>
    </row>
    <row r="786" ht="12.75" customHeight="1">
      <c r="H786" s="25"/>
      <c r="M786" s="34"/>
      <c r="R786" s="34"/>
      <c r="W786" s="34"/>
    </row>
    <row r="787" ht="12.75" customHeight="1">
      <c r="H787" s="25"/>
      <c r="M787" s="34"/>
      <c r="R787" s="34"/>
      <c r="W787" s="34"/>
    </row>
    <row r="788" ht="12.75" customHeight="1">
      <c r="H788" s="25"/>
      <c r="M788" s="34"/>
      <c r="R788" s="34"/>
      <c r="W788" s="34"/>
    </row>
    <row r="789" ht="12.75" customHeight="1">
      <c r="H789" s="25"/>
      <c r="M789" s="34"/>
      <c r="R789" s="34"/>
      <c r="W789" s="34"/>
    </row>
    <row r="790" ht="12.75" customHeight="1">
      <c r="H790" s="25"/>
      <c r="M790" s="34"/>
      <c r="R790" s="34"/>
      <c r="W790" s="34"/>
    </row>
    <row r="791" ht="12.75" customHeight="1">
      <c r="H791" s="25"/>
      <c r="M791" s="34"/>
      <c r="R791" s="34"/>
      <c r="W791" s="34"/>
    </row>
    <row r="792" ht="12.75" customHeight="1">
      <c r="H792" s="25"/>
      <c r="M792" s="34"/>
      <c r="R792" s="34"/>
      <c r="W792" s="34"/>
    </row>
    <row r="793" ht="12.75" customHeight="1">
      <c r="H793" s="25"/>
      <c r="M793" s="34"/>
      <c r="R793" s="34"/>
      <c r="W793" s="34"/>
    </row>
    <row r="794" ht="12.75" customHeight="1">
      <c r="H794" s="25"/>
      <c r="M794" s="34"/>
      <c r="R794" s="34"/>
      <c r="W794" s="34"/>
    </row>
    <row r="795" ht="12.75" customHeight="1">
      <c r="H795" s="25"/>
      <c r="M795" s="34"/>
      <c r="R795" s="34"/>
      <c r="W795" s="34"/>
    </row>
    <row r="796" ht="12.75" customHeight="1">
      <c r="H796" s="25"/>
      <c r="M796" s="34"/>
      <c r="R796" s="34"/>
      <c r="W796" s="34"/>
    </row>
    <row r="797" ht="12.75" customHeight="1">
      <c r="H797" s="25"/>
      <c r="M797" s="34"/>
      <c r="R797" s="34"/>
      <c r="W797" s="34"/>
    </row>
    <row r="798" ht="12.75" customHeight="1">
      <c r="H798" s="25"/>
      <c r="M798" s="34"/>
      <c r="R798" s="34"/>
      <c r="W798" s="34"/>
    </row>
    <row r="799" ht="12.75" customHeight="1">
      <c r="H799" s="25"/>
      <c r="M799" s="34"/>
      <c r="R799" s="34"/>
      <c r="W799" s="34"/>
    </row>
    <row r="800" ht="12.75" customHeight="1">
      <c r="H800" s="25"/>
      <c r="M800" s="34"/>
      <c r="R800" s="34"/>
      <c r="W800" s="34"/>
    </row>
    <row r="801" ht="12.75" customHeight="1">
      <c r="H801" s="25"/>
      <c r="M801" s="34"/>
      <c r="R801" s="34"/>
      <c r="W801" s="34"/>
    </row>
    <row r="802" ht="12.75" customHeight="1">
      <c r="H802" s="25"/>
      <c r="M802" s="34"/>
      <c r="R802" s="34"/>
      <c r="W802" s="34"/>
    </row>
    <row r="803" ht="12.75" customHeight="1">
      <c r="H803" s="25"/>
      <c r="M803" s="34"/>
      <c r="R803" s="34"/>
      <c r="W803" s="34"/>
    </row>
    <row r="804" ht="12.75" customHeight="1">
      <c r="H804" s="25"/>
      <c r="M804" s="34"/>
      <c r="R804" s="34"/>
      <c r="W804" s="34"/>
    </row>
    <row r="805" ht="12.75" customHeight="1">
      <c r="H805" s="25"/>
      <c r="M805" s="34"/>
      <c r="R805" s="34"/>
      <c r="W805" s="34"/>
    </row>
    <row r="806" ht="12.75" customHeight="1">
      <c r="H806" s="25"/>
      <c r="M806" s="34"/>
      <c r="R806" s="34"/>
      <c r="W806" s="34"/>
    </row>
    <row r="807" ht="12.75" customHeight="1">
      <c r="H807" s="25"/>
      <c r="M807" s="34"/>
      <c r="R807" s="34"/>
      <c r="W807" s="34"/>
    </row>
    <row r="808" ht="12.75" customHeight="1">
      <c r="H808" s="25"/>
      <c r="M808" s="34"/>
      <c r="R808" s="34"/>
      <c r="W808" s="34"/>
    </row>
    <row r="809" ht="12.75" customHeight="1">
      <c r="H809" s="25"/>
      <c r="M809" s="34"/>
      <c r="R809" s="34"/>
      <c r="W809" s="34"/>
    </row>
    <row r="810" ht="12.75" customHeight="1">
      <c r="H810" s="25"/>
      <c r="M810" s="34"/>
      <c r="R810" s="34"/>
      <c r="W810" s="34"/>
    </row>
    <row r="811" ht="12.75" customHeight="1">
      <c r="H811" s="25"/>
      <c r="M811" s="34"/>
      <c r="R811" s="34"/>
      <c r="W811" s="34"/>
    </row>
    <row r="812" ht="12.75" customHeight="1">
      <c r="H812" s="25"/>
      <c r="M812" s="34"/>
      <c r="R812" s="34"/>
      <c r="W812" s="34"/>
    </row>
    <row r="813" ht="12.75" customHeight="1">
      <c r="H813" s="25"/>
      <c r="M813" s="34"/>
      <c r="R813" s="34"/>
      <c r="W813" s="34"/>
    </row>
    <row r="814" ht="12.75" customHeight="1">
      <c r="H814" s="25"/>
      <c r="M814" s="34"/>
      <c r="R814" s="34"/>
      <c r="W814" s="34"/>
    </row>
    <row r="815" ht="12.75" customHeight="1">
      <c r="H815" s="25"/>
      <c r="M815" s="34"/>
      <c r="R815" s="34"/>
      <c r="W815" s="34"/>
    </row>
    <row r="816" ht="12.75" customHeight="1">
      <c r="H816" s="25"/>
      <c r="M816" s="34"/>
      <c r="R816" s="34"/>
      <c r="W816" s="34"/>
    </row>
    <row r="817" ht="12.75" customHeight="1">
      <c r="H817" s="25"/>
      <c r="M817" s="34"/>
      <c r="R817" s="34"/>
      <c r="W817" s="34"/>
    </row>
    <row r="818" ht="12.75" customHeight="1">
      <c r="H818" s="25"/>
      <c r="M818" s="34"/>
      <c r="R818" s="34"/>
      <c r="W818" s="34"/>
    </row>
    <row r="819" ht="12.75" customHeight="1">
      <c r="H819" s="25"/>
      <c r="M819" s="34"/>
      <c r="R819" s="34"/>
      <c r="W819" s="34"/>
    </row>
    <row r="820" ht="12.75" customHeight="1">
      <c r="H820" s="25"/>
      <c r="M820" s="34"/>
      <c r="R820" s="34"/>
      <c r="W820" s="34"/>
    </row>
    <row r="821" ht="12.75" customHeight="1">
      <c r="H821" s="25"/>
      <c r="M821" s="34"/>
      <c r="R821" s="34"/>
      <c r="W821" s="34"/>
    </row>
    <row r="822" ht="12.75" customHeight="1">
      <c r="H822" s="25"/>
      <c r="M822" s="34"/>
      <c r="R822" s="34"/>
      <c r="W822" s="34"/>
    </row>
    <row r="823" ht="12.75" customHeight="1">
      <c r="H823" s="25"/>
      <c r="M823" s="34"/>
      <c r="R823" s="34"/>
      <c r="W823" s="34"/>
    </row>
    <row r="824" ht="12.75" customHeight="1">
      <c r="H824" s="25"/>
      <c r="M824" s="34"/>
      <c r="R824" s="34"/>
      <c r="W824" s="34"/>
    </row>
    <row r="825" ht="12.75" customHeight="1">
      <c r="H825" s="25"/>
      <c r="M825" s="34"/>
      <c r="R825" s="34"/>
      <c r="W825" s="34"/>
    </row>
    <row r="826" ht="12.75" customHeight="1">
      <c r="H826" s="25"/>
      <c r="M826" s="34"/>
      <c r="R826" s="34"/>
      <c r="W826" s="34"/>
    </row>
    <row r="827" ht="12.75" customHeight="1">
      <c r="H827" s="25"/>
      <c r="M827" s="34"/>
      <c r="R827" s="34"/>
      <c r="W827" s="34"/>
    </row>
    <row r="828" ht="12.75" customHeight="1">
      <c r="H828" s="25"/>
      <c r="M828" s="34"/>
      <c r="R828" s="34"/>
      <c r="W828" s="34"/>
    </row>
    <row r="829" ht="12.75" customHeight="1">
      <c r="H829" s="25"/>
      <c r="M829" s="34"/>
      <c r="R829" s="34"/>
      <c r="W829" s="34"/>
    </row>
    <row r="830" ht="12.75" customHeight="1">
      <c r="H830" s="25"/>
      <c r="M830" s="34"/>
      <c r="R830" s="34"/>
      <c r="W830" s="34"/>
    </row>
    <row r="831" ht="12.75" customHeight="1">
      <c r="H831" s="25"/>
      <c r="M831" s="34"/>
      <c r="R831" s="34"/>
      <c r="W831" s="34"/>
    </row>
    <row r="832" ht="12.75" customHeight="1">
      <c r="H832" s="25"/>
      <c r="M832" s="34"/>
      <c r="R832" s="34"/>
      <c r="W832" s="34"/>
    </row>
    <row r="833" ht="12.75" customHeight="1">
      <c r="H833" s="25"/>
      <c r="M833" s="34"/>
      <c r="R833" s="34"/>
      <c r="W833" s="34"/>
    </row>
    <row r="834" ht="12.75" customHeight="1">
      <c r="H834" s="25"/>
      <c r="M834" s="34"/>
      <c r="R834" s="34"/>
      <c r="W834" s="34"/>
    </row>
    <row r="835" ht="12.75" customHeight="1">
      <c r="H835" s="25"/>
      <c r="M835" s="34"/>
      <c r="R835" s="34"/>
      <c r="W835" s="34"/>
    </row>
    <row r="836" ht="12.75" customHeight="1">
      <c r="H836" s="25"/>
      <c r="M836" s="34"/>
      <c r="R836" s="34"/>
      <c r="W836" s="34"/>
    </row>
    <row r="837" ht="12.75" customHeight="1">
      <c r="H837" s="25"/>
      <c r="M837" s="34"/>
      <c r="R837" s="34"/>
      <c r="W837" s="34"/>
    </row>
    <row r="838" ht="12.75" customHeight="1">
      <c r="H838" s="25"/>
      <c r="M838" s="34"/>
      <c r="R838" s="34"/>
      <c r="W838" s="34"/>
    </row>
    <row r="839" ht="12.75" customHeight="1">
      <c r="H839" s="25"/>
      <c r="M839" s="34"/>
      <c r="R839" s="34"/>
      <c r="W839" s="34"/>
    </row>
    <row r="840" ht="12.75" customHeight="1">
      <c r="H840" s="25"/>
      <c r="M840" s="34"/>
      <c r="R840" s="34"/>
      <c r="W840" s="34"/>
    </row>
    <row r="841" ht="12.75" customHeight="1">
      <c r="H841" s="25"/>
      <c r="M841" s="34"/>
      <c r="R841" s="34"/>
      <c r="W841" s="34"/>
    </row>
    <row r="842" ht="12.75" customHeight="1">
      <c r="H842" s="25"/>
      <c r="M842" s="34"/>
      <c r="R842" s="34"/>
      <c r="W842" s="34"/>
    </row>
    <row r="843" ht="12.75" customHeight="1">
      <c r="H843" s="25"/>
      <c r="M843" s="34"/>
      <c r="R843" s="34"/>
      <c r="W843" s="34"/>
    </row>
    <row r="844" ht="12.75" customHeight="1">
      <c r="H844" s="25"/>
      <c r="M844" s="34"/>
      <c r="R844" s="34"/>
      <c r="W844" s="34"/>
    </row>
    <row r="845" ht="12.75" customHeight="1">
      <c r="H845" s="25"/>
      <c r="M845" s="34"/>
      <c r="R845" s="34"/>
      <c r="W845" s="34"/>
    </row>
    <row r="846" ht="12.75" customHeight="1">
      <c r="H846" s="25"/>
      <c r="M846" s="34"/>
      <c r="R846" s="34"/>
      <c r="W846" s="34"/>
    </row>
    <row r="847" ht="12.75" customHeight="1">
      <c r="H847" s="25"/>
      <c r="M847" s="34"/>
      <c r="R847" s="34"/>
      <c r="W847" s="34"/>
    </row>
    <row r="848" ht="12.75" customHeight="1">
      <c r="H848" s="25"/>
      <c r="M848" s="34"/>
      <c r="R848" s="34"/>
      <c r="W848" s="34"/>
    </row>
    <row r="849" ht="12.75" customHeight="1">
      <c r="H849" s="25"/>
      <c r="M849" s="34"/>
      <c r="R849" s="34"/>
      <c r="W849" s="34"/>
    </row>
    <row r="850" ht="12.75" customHeight="1">
      <c r="H850" s="25"/>
      <c r="M850" s="34"/>
      <c r="R850" s="34"/>
      <c r="W850" s="34"/>
    </row>
    <row r="851" ht="12.75" customHeight="1">
      <c r="H851" s="25"/>
      <c r="M851" s="34"/>
      <c r="R851" s="34"/>
      <c r="W851" s="34"/>
    </row>
    <row r="852" ht="12.75" customHeight="1">
      <c r="H852" s="25"/>
      <c r="M852" s="34"/>
      <c r="R852" s="34"/>
      <c r="W852" s="34"/>
    </row>
    <row r="853" ht="12.75" customHeight="1">
      <c r="H853" s="25"/>
      <c r="M853" s="34"/>
      <c r="R853" s="34"/>
      <c r="W853" s="34"/>
    </row>
    <row r="854" ht="12.75" customHeight="1">
      <c r="H854" s="25"/>
      <c r="M854" s="34"/>
      <c r="R854" s="34"/>
      <c r="W854" s="34"/>
    </row>
    <row r="855" ht="12.75" customHeight="1">
      <c r="H855" s="25"/>
      <c r="M855" s="34"/>
      <c r="R855" s="34"/>
      <c r="W855" s="34"/>
    </row>
    <row r="856" ht="12.75" customHeight="1">
      <c r="H856" s="25"/>
      <c r="M856" s="34"/>
      <c r="R856" s="34"/>
      <c r="W856" s="34"/>
    </row>
    <row r="857" ht="12.75" customHeight="1">
      <c r="H857" s="25"/>
      <c r="M857" s="34"/>
      <c r="R857" s="34"/>
      <c r="W857" s="34"/>
    </row>
    <row r="858" ht="12.75" customHeight="1">
      <c r="H858" s="25"/>
      <c r="M858" s="34"/>
      <c r="R858" s="34"/>
      <c r="W858" s="34"/>
    </row>
    <row r="859" ht="12.75" customHeight="1">
      <c r="H859" s="25"/>
      <c r="M859" s="34"/>
      <c r="R859" s="34"/>
      <c r="W859" s="34"/>
    </row>
    <row r="860" ht="12.75" customHeight="1">
      <c r="H860" s="25"/>
      <c r="M860" s="34"/>
      <c r="R860" s="34"/>
      <c r="W860" s="34"/>
    </row>
    <row r="861" ht="12.75" customHeight="1">
      <c r="H861" s="25"/>
      <c r="M861" s="34"/>
      <c r="R861" s="34"/>
      <c r="W861" s="34"/>
    </row>
    <row r="862" ht="12.75" customHeight="1">
      <c r="H862" s="25"/>
      <c r="M862" s="34"/>
      <c r="R862" s="34"/>
      <c r="W862" s="34"/>
    </row>
    <row r="863" ht="12.75" customHeight="1">
      <c r="H863" s="25"/>
      <c r="M863" s="34"/>
      <c r="R863" s="34"/>
      <c r="W863" s="34"/>
    </row>
    <row r="864" ht="12.75" customHeight="1">
      <c r="H864" s="25"/>
      <c r="M864" s="34"/>
      <c r="R864" s="34"/>
      <c r="W864" s="34"/>
    </row>
    <row r="865" ht="12.75" customHeight="1">
      <c r="H865" s="25"/>
      <c r="M865" s="34"/>
      <c r="R865" s="34"/>
      <c r="W865" s="34"/>
    </row>
    <row r="866" ht="12.75" customHeight="1">
      <c r="H866" s="25"/>
      <c r="M866" s="34"/>
      <c r="R866" s="34"/>
      <c r="W866" s="34"/>
    </row>
    <row r="867" ht="12.75" customHeight="1">
      <c r="H867" s="25"/>
      <c r="M867" s="34"/>
      <c r="R867" s="34"/>
      <c r="W867" s="34"/>
    </row>
    <row r="868" ht="12.75" customHeight="1">
      <c r="H868" s="25"/>
      <c r="M868" s="34"/>
      <c r="R868" s="34"/>
      <c r="W868" s="34"/>
    </row>
    <row r="869" ht="12.75" customHeight="1">
      <c r="H869" s="25"/>
      <c r="M869" s="34"/>
      <c r="R869" s="34"/>
      <c r="W869" s="34"/>
    </row>
    <row r="870" ht="12.75" customHeight="1">
      <c r="H870" s="25"/>
      <c r="M870" s="34"/>
      <c r="R870" s="34"/>
      <c r="W870" s="34"/>
    </row>
    <row r="871" ht="12.75" customHeight="1">
      <c r="H871" s="25"/>
      <c r="M871" s="34"/>
      <c r="R871" s="34"/>
      <c r="W871" s="34"/>
    </row>
    <row r="872" ht="12.75" customHeight="1">
      <c r="H872" s="25"/>
      <c r="M872" s="34"/>
      <c r="R872" s="34"/>
      <c r="W872" s="34"/>
    </row>
    <row r="873" ht="12.75" customHeight="1">
      <c r="H873" s="25"/>
      <c r="M873" s="34"/>
      <c r="R873" s="34"/>
      <c r="W873" s="34"/>
    </row>
    <row r="874" ht="12.75" customHeight="1">
      <c r="H874" s="25"/>
      <c r="M874" s="34"/>
      <c r="R874" s="34"/>
      <c r="W874" s="34"/>
    </row>
    <row r="875" ht="12.75" customHeight="1">
      <c r="H875" s="25"/>
      <c r="M875" s="34"/>
      <c r="R875" s="34"/>
      <c r="W875" s="34"/>
    </row>
    <row r="876" ht="12.75" customHeight="1">
      <c r="H876" s="25"/>
      <c r="M876" s="34"/>
      <c r="R876" s="34"/>
      <c r="W876" s="34"/>
    </row>
    <row r="877" ht="12.75" customHeight="1">
      <c r="H877" s="25"/>
      <c r="M877" s="34"/>
      <c r="R877" s="34"/>
      <c r="W877" s="34"/>
    </row>
    <row r="878" ht="12.75" customHeight="1">
      <c r="H878" s="25"/>
      <c r="M878" s="34"/>
      <c r="R878" s="34"/>
      <c r="W878" s="34"/>
    </row>
    <row r="879" ht="12.75" customHeight="1">
      <c r="H879" s="25"/>
      <c r="M879" s="34"/>
      <c r="R879" s="34"/>
      <c r="W879" s="34"/>
    </row>
    <row r="880" ht="12.75" customHeight="1">
      <c r="H880" s="25"/>
      <c r="M880" s="34"/>
      <c r="R880" s="34"/>
      <c r="W880" s="34"/>
    </row>
    <row r="881" ht="12.75" customHeight="1">
      <c r="H881" s="25"/>
      <c r="M881" s="34"/>
      <c r="R881" s="34"/>
      <c r="W881" s="34"/>
    </row>
    <row r="882" ht="12.75" customHeight="1">
      <c r="H882" s="25"/>
      <c r="M882" s="34"/>
      <c r="R882" s="34"/>
      <c r="W882" s="34"/>
    </row>
    <row r="883" ht="12.75" customHeight="1">
      <c r="H883" s="25"/>
      <c r="M883" s="34"/>
      <c r="R883" s="34"/>
      <c r="W883" s="34"/>
    </row>
    <row r="884" ht="12.75" customHeight="1">
      <c r="H884" s="25"/>
      <c r="M884" s="34"/>
      <c r="R884" s="34"/>
      <c r="W884" s="34"/>
    </row>
    <row r="885" ht="12.75" customHeight="1">
      <c r="H885" s="25"/>
      <c r="M885" s="34"/>
      <c r="R885" s="34"/>
      <c r="W885" s="34"/>
    </row>
    <row r="886" ht="12.75" customHeight="1">
      <c r="H886" s="25"/>
      <c r="M886" s="34"/>
      <c r="R886" s="34"/>
      <c r="W886" s="34"/>
    </row>
    <row r="887" ht="12.75" customHeight="1">
      <c r="H887" s="25"/>
      <c r="M887" s="34"/>
      <c r="R887" s="34"/>
      <c r="W887" s="34"/>
    </row>
    <row r="888" ht="12.75" customHeight="1">
      <c r="H888" s="25"/>
      <c r="M888" s="34"/>
      <c r="R888" s="34"/>
      <c r="W888" s="34"/>
    </row>
    <row r="889" ht="12.75" customHeight="1">
      <c r="H889" s="25"/>
      <c r="M889" s="34"/>
      <c r="R889" s="34"/>
      <c r="W889" s="34"/>
    </row>
    <row r="890" ht="12.75" customHeight="1">
      <c r="H890" s="25"/>
      <c r="M890" s="34"/>
      <c r="R890" s="34"/>
      <c r="W890" s="34"/>
    </row>
    <row r="891" ht="12.75" customHeight="1">
      <c r="H891" s="25"/>
      <c r="M891" s="34"/>
      <c r="R891" s="34"/>
      <c r="W891" s="34"/>
    </row>
    <row r="892" ht="12.75" customHeight="1">
      <c r="H892" s="25"/>
      <c r="M892" s="34"/>
      <c r="R892" s="34"/>
      <c r="W892" s="34"/>
    </row>
    <row r="893" ht="12.75" customHeight="1">
      <c r="H893" s="25"/>
      <c r="M893" s="34"/>
      <c r="R893" s="34"/>
      <c r="W893" s="34"/>
    </row>
    <row r="894" ht="12.75" customHeight="1">
      <c r="H894" s="25"/>
      <c r="M894" s="34"/>
      <c r="R894" s="34"/>
      <c r="W894" s="34"/>
    </row>
    <row r="895" ht="12.75" customHeight="1">
      <c r="H895" s="25"/>
      <c r="M895" s="34"/>
      <c r="R895" s="34"/>
      <c r="W895" s="34"/>
    </row>
    <row r="896" ht="12.75" customHeight="1">
      <c r="H896" s="25"/>
      <c r="M896" s="34"/>
      <c r="R896" s="34"/>
      <c r="W896" s="34"/>
    </row>
    <row r="897" ht="12.75" customHeight="1">
      <c r="H897" s="25"/>
      <c r="M897" s="34"/>
      <c r="R897" s="34"/>
      <c r="W897" s="34"/>
    </row>
    <row r="898" ht="12.75" customHeight="1">
      <c r="H898" s="25"/>
      <c r="M898" s="34"/>
      <c r="R898" s="34"/>
      <c r="W898" s="34"/>
    </row>
    <row r="899" ht="12.75" customHeight="1">
      <c r="H899" s="25"/>
      <c r="M899" s="34"/>
      <c r="R899" s="34"/>
      <c r="W899" s="34"/>
    </row>
    <row r="900" ht="12.75" customHeight="1">
      <c r="H900" s="25"/>
      <c r="M900" s="34"/>
      <c r="R900" s="34"/>
      <c r="W900" s="34"/>
    </row>
    <row r="901" ht="12.75" customHeight="1">
      <c r="H901" s="25"/>
      <c r="M901" s="34"/>
      <c r="R901" s="34"/>
      <c r="W901" s="34"/>
    </row>
    <row r="902" ht="12.75" customHeight="1">
      <c r="H902" s="25"/>
      <c r="M902" s="34"/>
      <c r="R902" s="34"/>
      <c r="W902" s="34"/>
    </row>
    <row r="903" ht="12.75" customHeight="1">
      <c r="H903" s="25"/>
      <c r="M903" s="34"/>
      <c r="R903" s="34"/>
      <c r="W903" s="34"/>
    </row>
    <row r="904" ht="12.75" customHeight="1">
      <c r="H904" s="25"/>
      <c r="M904" s="34"/>
      <c r="R904" s="34"/>
      <c r="W904" s="34"/>
    </row>
    <row r="905" ht="12.75" customHeight="1">
      <c r="H905" s="25"/>
      <c r="M905" s="34"/>
      <c r="R905" s="34"/>
      <c r="W905" s="34"/>
    </row>
    <row r="906" ht="12.75" customHeight="1">
      <c r="H906" s="25"/>
      <c r="M906" s="34"/>
      <c r="R906" s="34"/>
      <c r="W906" s="34"/>
    </row>
    <row r="907" ht="12.75" customHeight="1">
      <c r="H907" s="25"/>
      <c r="M907" s="34"/>
      <c r="R907" s="34"/>
      <c r="W907" s="34"/>
    </row>
    <row r="908" ht="12.75" customHeight="1">
      <c r="H908" s="25"/>
      <c r="M908" s="34"/>
      <c r="R908" s="34"/>
      <c r="W908" s="34"/>
    </row>
    <row r="909" ht="12.75" customHeight="1">
      <c r="H909" s="25"/>
      <c r="M909" s="34"/>
      <c r="R909" s="34"/>
      <c r="W909" s="34"/>
    </row>
    <row r="910" ht="12.75" customHeight="1">
      <c r="H910" s="25"/>
      <c r="M910" s="34"/>
      <c r="R910" s="34"/>
      <c r="W910" s="34"/>
    </row>
    <row r="911" ht="12.75" customHeight="1">
      <c r="H911" s="25"/>
      <c r="M911" s="34"/>
      <c r="R911" s="34"/>
      <c r="W911" s="34"/>
    </row>
    <row r="912" ht="12.75" customHeight="1">
      <c r="H912" s="25"/>
      <c r="M912" s="34"/>
      <c r="R912" s="34"/>
      <c r="W912" s="34"/>
    </row>
    <row r="913" ht="12.75" customHeight="1">
      <c r="H913" s="25"/>
      <c r="M913" s="34"/>
      <c r="R913" s="34"/>
      <c r="W913" s="34"/>
    </row>
    <row r="914" ht="12.75" customHeight="1">
      <c r="H914" s="25"/>
      <c r="M914" s="34"/>
      <c r="R914" s="34"/>
      <c r="W914" s="34"/>
    </row>
    <row r="915" ht="12.75" customHeight="1">
      <c r="H915" s="25"/>
      <c r="M915" s="34"/>
      <c r="R915" s="34"/>
      <c r="W915" s="34"/>
    </row>
    <row r="916" ht="12.75" customHeight="1">
      <c r="H916" s="25"/>
      <c r="M916" s="34"/>
      <c r="R916" s="34"/>
      <c r="W916" s="34"/>
    </row>
    <row r="917" ht="12.75" customHeight="1">
      <c r="H917" s="25"/>
      <c r="M917" s="34"/>
      <c r="R917" s="34"/>
      <c r="W917" s="34"/>
    </row>
    <row r="918" ht="12.75" customHeight="1">
      <c r="H918" s="25"/>
      <c r="M918" s="34"/>
      <c r="R918" s="34"/>
      <c r="W918" s="34"/>
    </row>
    <row r="919" ht="12.75" customHeight="1">
      <c r="H919" s="25"/>
      <c r="M919" s="34"/>
      <c r="R919" s="34"/>
      <c r="W919" s="34"/>
    </row>
    <row r="920" ht="12.75" customHeight="1">
      <c r="H920" s="25"/>
      <c r="M920" s="34"/>
      <c r="R920" s="34"/>
      <c r="W920" s="34"/>
    </row>
    <row r="921" ht="12.75" customHeight="1">
      <c r="H921" s="25"/>
      <c r="M921" s="34"/>
      <c r="R921" s="34"/>
      <c r="W921" s="34"/>
    </row>
    <row r="922" ht="12.75" customHeight="1">
      <c r="H922" s="25"/>
      <c r="M922" s="34"/>
      <c r="R922" s="34"/>
      <c r="W922" s="34"/>
    </row>
    <row r="923" ht="12.75" customHeight="1">
      <c r="H923" s="25"/>
      <c r="M923" s="34"/>
      <c r="R923" s="34"/>
      <c r="W923" s="34"/>
    </row>
    <row r="924" ht="12.75" customHeight="1">
      <c r="H924" s="25"/>
      <c r="M924" s="34"/>
      <c r="R924" s="34"/>
      <c r="W924" s="34"/>
    </row>
    <row r="925" ht="12.75" customHeight="1">
      <c r="H925" s="25"/>
      <c r="M925" s="34"/>
      <c r="R925" s="34"/>
      <c r="W925" s="34"/>
    </row>
    <row r="926" ht="12.75" customHeight="1">
      <c r="H926" s="25"/>
      <c r="M926" s="34"/>
      <c r="R926" s="34"/>
      <c r="W926" s="34"/>
    </row>
    <row r="927" ht="12.75" customHeight="1">
      <c r="H927" s="25"/>
      <c r="M927" s="34"/>
      <c r="R927" s="34"/>
      <c r="W927" s="34"/>
    </row>
    <row r="928" ht="12.75" customHeight="1">
      <c r="H928" s="25"/>
      <c r="M928" s="34"/>
      <c r="R928" s="34"/>
      <c r="W928" s="34"/>
    </row>
    <row r="929" ht="12.75" customHeight="1">
      <c r="H929" s="25"/>
      <c r="M929" s="34"/>
      <c r="R929" s="34"/>
      <c r="W929" s="34"/>
    </row>
    <row r="930" ht="12.75" customHeight="1">
      <c r="H930" s="25"/>
      <c r="M930" s="34"/>
      <c r="R930" s="34"/>
      <c r="W930" s="34"/>
    </row>
    <row r="931" ht="12.75" customHeight="1">
      <c r="H931" s="25"/>
      <c r="M931" s="34"/>
      <c r="R931" s="34"/>
      <c r="W931" s="34"/>
    </row>
    <row r="932" ht="12.75" customHeight="1">
      <c r="H932" s="25"/>
      <c r="M932" s="34"/>
      <c r="R932" s="34"/>
      <c r="W932" s="34"/>
    </row>
    <row r="933" ht="12.75" customHeight="1">
      <c r="H933" s="25"/>
      <c r="M933" s="34"/>
      <c r="R933" s="34"/>
      <c r="W933" s="34"/>
    </row>
    <row r="934" ht="12.75" customHeight="1">
      <c r="H934" s="25"/>
      <c r="M934" s="34"/>
      <c r="R934" s="34"/>
      <c r="W934" s="34"/>
    </row>
    <row r="935" ht="12.75" customHeight="1">
      <c r="H935" s="25"/>
      <c r="M935" s="34"/>
      <c r="R935" s="34"/>
      <c r="W935" s="34"/>
    </row>
    <row r="936" ht="12.75" customHeight="1">
      <c r="H936" s="25"/>
      <c r="M936" s="34"/>
      <c r="R936" s="34"/>
      <c r="W936" s="34"/>
    </row>
    <row r="937" ht="12.75" customHeight="1">
      <c r="H937" s="25"/>
      <c r="M937" s="34"/>
      <c r="R937" s="34"/>
      <c r="W937" s="34"/>
    </row>
    <row r="938" ht="12.75" customHeight="1">
      <c r="H938" s="25"/>
      <c r="M938" s="34"/>
      <c r="R938" s="34"/>
      <c r="W938" s="34"/>
    </row>
    <row r="939" ht="12.75" customHeight="1">
      <c r="H939" s="25"/>
      <c r="M939" s="34"/>
      <c r="R939" s="34"/>
      <c r="W939" s="34"/>
    </row>
    <row r="940" ht="12.75" customHeight="1">
      <c r="H940" s="25"/>
      <c r="M940" s="34"/>
      <c r="R940" s="34"/>
      <c r="W940" s="34"/>
    </row>
    <row r="941" ht="12.75" customHeight="1">
      <c r="H941" s="25"/>
      <c r="M941" s="34"/>
      <c r="R941" s="34"/>
      <c r="W941" s="34"/>
    </row>
    <row r="942" ht="12.75" customHeight="1">
      <c r="H942" s="25"/>
      <c r="M942" s="34"/>
      <c r="R942" s="34"/>
      <c r="W942" s="34"/>
    </row>
    <row r="943" ht="12.75" customHeight="1">
      <c r="H943" s="25"/>
      <c r="M943" s="34"/>
      <c r="R943" s="34"/>
      <c r="W943" s="34"/>
    </row>
    <row r="944" ht="12.75" customHeight="1">
      <c r="H944" s="25"/>
      <c r="M944" s="34"/>
      <c r="R944" s="34"/>
      <c r="W944" s="34"/>
    </row>
    <row r="945" ht="12.75" customHeight="1">
      <c r="H945" s="25"/>
      <c r="M945" s="34"/>
      <c r="R945" s="34"/>
      <c r="W945" s="34"/>
    </row>
    <row r="946" ht="12.75" customHeight="1">
      <c r="H946" s="25"/>
      <c r="M946" s="34"/>
      <c r="R946" s="34"/>
      <c r="W946" s="34"/>
    </row>
    <row r="947" ht="12.75" customHeight="1">
      <c r="H947" s="25"/>
      <c r="M947" s="34"/>
      <c r="R947" s="34"/>
      <c r="W947" s="34"/>
    </row>
    <row r="948" ht="12.75" customHeight="1">
      <c r="H948" s="25"/>
      <c r="M948" s="34"/>
      <c r="R948" s="34"/>
      <c r="W948" s="34"/>
    </row>
    <row r="949" ht="12.75" customHeight="1">
      <c r="H949" s="25"/>
      <c r="M949" s="34"/>
      <c r="R949" s="34"/>
      <c r="W949" s="34"/>
    </row>
    <row r="950" ht="12.75" customHeight="1">
      <c r="H950" s="25"/>
      <c r="M950" s="34"/>
      <c r="R950" s="34"/>
      <c r="W950" s="34"/>
    </row>
    <row r="951" ht="12.75" customHeight="1">
      <c r="H951" s="25"/>
      <c r="M951" s="34"/>
      <c r="R951" s="34"/>
      <c r="W951" s="34"/>
    </row>
    <row r="952" ht="12.75" customHeight="1">
      <c r="H952" s="25"/>
      <c r="M952" s="34"/>
      <c r="R952" s="34"/>
      <c r="W952" s="34"/>
    </row>
    <row r="953" ht="12.75" customHeight="1">
      <c r="H953" s="25"/>
      <c r="M953" s="34"/>
      <c r="R953" s="34"/>
      <c r="W953" s="34"/>
    </row>
    <row r="954" ht="12.75" customHeight="1">
      <c r="H954" s="25"/>
      <c r="M954" s="34"/>
      <c r="R954" s="34"/>
      <c r="W954" s="34"/>
    </row>
    <row r="955" ht="12.75" customHeight="1">
      <c r="H955" s="25"/>
      <c r="M955" s="34"/>
      <c r="R955" s="34"/>
      <c r="W955" s="34"/>
    </row>
    <row r="956" ht="12.75" customHeight="1">
      <c r="H956" s="25"/>
      <c r="M956" s="34"/>
      <c r="R956" s="34"/>
      <c r="W956" s="34"/>
    </row>
    <row r="957" ht="12.75" customHeight="1">
      <c r="H957" s="25"/>
      <c r="M957" s="34"/>
      <c r="R957" s="34"/>
      <c r="W957" s="34"/>
    </row>
    <row r="958" ht="12.75" customHeight="1">
      <c r="H958" s="25"/>
      <c r="M958" s="34"/>
      <c r="R958" s="34"/>
      <c r="W958" s="34"/>
    </row>
    <row r="959" ht="12.75" customHeight="1">
      <c r="H959" s="25"/>
      <c r="M959" s="34"/>
      <c r="R959" s="34"/>
      <c r="W959" s="34"/>
    </row>
    <row r="960" ht="12.75" customHeight="1">
      <c r="H960" s="25"/>
      <c r="M960" s="34"/>
      <c r="R960" s="34"/>
      <c r="W960" s="34"/>
    </row>
    <row r="961" ht="12.75" customHeight="1">
      <c r="H961" s="25"/>
      <c r="M961" s="34"/>
      <c r="R961" s="34"/>
      <c r="W961" s="34"/>
    </row>
    <row r="962" ht="12.75" customHeight="1">
      <c r="H962" s="25"/>
      <c r="M962" s="34"/>
      <c r="R962" s="34"/>
      <c r="W962" s="34"/>
    </row>
    <row r="963" ht="12.75" customHeight="1">
      <c r="H963" s="25"/>
      <c r="M963" s="34"/>
      <c r="R963" s="34"/>
      <c r="W963" s="34"/>
    </row>
    <row r="964" ht="12.75" customHeight="1">
      <c r="H964" s="25"/>
      <c r="M964" s="34"/>
      <c r="R964" s="34"/>
      <c r="W964" s="34"/>
    </row>
    <row r="965" ht="12.75" customHeight="1">
      <c r="H965" s="25"/>
      <c r="M965" s="34"/>
      <c r="R965" s="34"/>
      <c r="W965" s="34"/>
    </row>
    <row r="966" ht="12.75" customHeight="1">
      <c r="H966" s="25"/>
      <c r="M966" s="34"/>
      <c r="R966" s="34"/>
      <c r="W966" s="34"/>
    </row>
    <row r="967" ht="12.75" customHeight="1">
      <c r="H967" s="25"/>
      <c r="M967" s="34"/>
      <c r="R967" s="34"/>
      <c r="W967" s="34"/>
    </row>
    <row r="968" ht="12.75" customHeight="1">
      <c r="H968" s="25"/>
      <c r="M968" s="34"/>
      <c r="R968" s="34"/>
      <c r="W968" s="34"/>
    </row>
    <row r="969" ht="12.75" customHeight="1">
      <c r="H969" s="25"/>
      <c r="M969" s="34"/>
      <c r="R969" s="34"/>
      <c r="W969" s="34"/>
    </row>
    <row r="970" ht="12.75" customHeight="1">
      <c r="H970" s="25"/>
      <c r="M970" s="34"/>
      <c r="R970" s="34"/>
      <c r="W970" s="34"/>
    </row>
    <row r="971" ht="12.75" customHeight="1">
      <c r="H971" s="25"/>
      <c r="M971" s="34"/>
      <c r="R971" s="34"/>
      <c r="W971" s="34"/>
    </row>
    <row r="972" ht="12.75" customHeight="1">
      <c r="H972" s="25"/>
      <c r="M972" s="34"/>
      <c r="R972" s="34"/>
      <c r="W972" s="34"/>
    </row>
    <row r="973" ht="12.75" customHeight="1">
      <c r="H973" s="25"/>
      <c r="M973" s="34"/>
      <c r="R973" s="34"/>
      <c r="W973" s="34"/>
    </row>
    <row r="974" ht="12.75" customHeight="1">
      <c r="H974" s="25"/>
      <c r="M974" s="34"/>
      <c r="R974" s="34"/>
      <c r="W974" s="34"/>
    </row>
    <row r="975" ht="12.75" customHeight="1">
      <c r="H975" s="25"/>
      <c r="M975" s="34"/>
      <c r="R975" s="34"/>
      <c r="W975" s="34"/>
    </row>
    <row r="976" ht="12.75" customHeight="1">
      <c r="H976" s="25"/>
      <c r="M976" s="34"/>
      <c r="R976" s="34"/>
      <c r="W976" s="34"/>
    </row>
    <row r="977" ht="12.75" customHeight="1">
      <c r="H977" s="25"/>
      <c r="M977" s="34"/>
      <c r="R977" s="34"/>
      <c r="W977" s="34"/>
    </row>
    <row r="978" ht="12.75" customHeight="1">
      <c r="H978" s="25"/>
      <c r="M978" s="34"/>
      <c r="R978" s="34"/>
      <c r="W978" s="34"/>
    </row>
    <row r="979" ht="12.75" customHeight="1">
      <c r="H979" s="25"/>
      <c r="M979" s="34"/>
      <c r="R979" s="34"/>
      <c r="W979" s="34"/>
    </row>
    <row r="980" ht="12.75" customHeight="1">
      <c r="H980" s="25"/>
      <c r="M980" s="34"/>
      <c r="R980" s="34"/>
      <c r="W980" s="34"/>
    </row>
    <row r="981" ht="12.75" customHeight="1">
      <c r="H981" s="25"/>
      <c r="M981" s="34"/>
      <c r="R981" s="34"/>
      <c r="W981" s="34"/>
    </row>
    <row r="982" ht="12.75" customHeight="1">
      <c r="H982" s="25"/>
      <c r="M982" s="34"/>
      <c r="R982" s="34"/>
      <c r="W982" s="34"/>
    </row>
    <row r="983" ht="12.75" customHeight="1">
      <c r="H983" s="25"/>
      <c r="M983" s="34"/>
      <c r="R983" s="34"/>
      <c r="W983" s="34"/>
    </row>
    <row r="984" ht="12.75" customHeight="1">
      <c r="H984" s="25"/>
      <c r="M984" s="34"/>
      <c r="R984" s="34"/>
      <c r="W984" s="34"/>
    </row>
    <row r="985" ht="12.75" customHeight="1">
      <c r="H985" s="25"/>
      <c r="M985" s="34"/>
      <c r="R985" s="34"/>
      <c r="W985" s="34"/>
    </row>
    <row r="986" ht="12.75" customHeight="1">
      <c r="H986" s="25"/>
      <c r="M986" s="34"/>
      <c r="R986" s="34"/>
      <c r="W986" s="34"/>
    </row>
    <row r="987" ht="12.75" customHeight="1">
      <c r="H987" s="25"/>
      <c r="M987" s="34"/>
      <c r="R987" s="34"/>
      <c r="W987" s="34"/>
    </row>
    <row r="988" ht="12.75" customHeight="1">
      <c r="H988" s="25"/>
      <c r="M988" s="34"/>
      <c r="R988" s="34"/>
      <c r="W988" s="34"/>
    </row>
    <row r="989" ht="12.75" customHeight="1">
      <c r="H989" s="25"/>
      <c r="M989" s="34"/>
      <c r="R989" s="34"/>
      <c r="W989" s="34"/>
    </row>
    <row r="990" ht="12.75" customHeight="1">
      <c r="H990" s="25"/>
      <c r="M990" s="34"/>
      <c r="R990" s="34"/>
      <c r="W990" s="34"/>
    </row>
    <row r="991" ht="12.75" customHeight="1">
      <c r="H991" s="25"/>
      <c r="M991" s="34"/>
      <c r="R991" s="34"/>
      <c r="W991" s="34"/>
    </row>
    <row r="992" ht="12.75" customHeight="1">
      <c r="H992" s="25"/>
      <c r="M992" s="34"/>
      <c r="R992" s="34"/>
      <c r="W992" s="34"/>
    </row>
    <row r="993" ht="12.75" customHeight="1">
      <c r="H993" s="25"/>
      <c r="M993" s="34"/>
      <c r="R993" s="34"/>
      <c r="W993" s="34"/>
    </row>
    <row r="994" ht="12.75" customHeight="1">
      <c r="H994" s="25"/>
      <c r="M994" s="34"/>
      <c r="R994" s="34"/>
      <c r="W994" s="34"/>
    </row>
    <row r="995" ht="12.75" customHeight="1">
      <c r="H995" s="25"/>
      <c r="M995" s="34"/>
      <c r="R995" s="34"/>
      <c r="W995" s="34"/>
    </row>
    <row r="996" ht="12.75" customHeight="1">
      <c r="H996" s="25"/>
      <c r="M996" s="34"/>
      <c r="R996" s="34"/>
      <c r="W996" s="34"/>
    </row>
    <row r="997" ht="12.75" customHeight="1">
      <c r="H997" s="25"/>
      <c r="M997" s="34"/>
      <c r="R997" s="34"/>
      <c r="W997" s="34"/>
    </row>
    <row r="998" ht="12.75" customHeight="1">
      <c r="H998" s="25"/>
      <c r="M998" s="34"/>
      <c r="R998" s="34"/>
      <c r="W998" s="34"/>
    </row>
    <row r="999" ht="12.75" customHeight="1">
      <c r="H999" s="25"/>
      <c r="M999" s="34"/>
      <c r="R999" s="34"/>
      <c r="W999" s="34"/>
    </row>
    <row r="1000" ht="12.75" customHeight="1">
      <c r="H1000" s="25"/>
      <c r="M1000" s="34"/>
      <c r="R1000" s="34"/>
      <c r="W1000" s="34"/>
    </row>
  </sheetData>
  <mergeCells count="4">
    <mergeCell ref="D1:H1"/>
    <mergeCell ref="I1:M1"/>
    <mergeCell ref="N1:R1"/>
    <mergeCell ref="S1:W1"/>
  </mergeCells>
  <printOptions/>
  <pageMargins bottom="0.75" footer="0.0" header="0.0" left="0.7" right="0.7" top="0.75"/>
  <pageSetup orientation="landscape"/>
  <headerFooter>
    <oddHeader>&amp;C&amp;A</oddHeader>
    <oddFooter>&amp;CPage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