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3)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<sst xmlns="http://schemas.openxmlformats.org/spreadsheetml/2006/main" count="49" uniqueCount="49">
  <si>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Индекс</t>
  </si>
  <si>
    <t>Презиме и име</t>
  </si>
  <si>
    <t>Присуство на предавањима</t>
  </si>
  <si>
    <t xml:space="preserve">Семинарски </t>
  </si>
  <si>
    <t>Тестови</t>
  </si>
  <si>
    <t>Присуство на вежбама</t>
  </si>
  <si>
    <t>Домаћи задаци</t>
  </si>
  <si>
    <t>Предиспитне, укупно (50)</t>
  </si>
  <si>
    <t>Укупно (5)</t>
  </si>
  <si>
    <t>Поени (20)</t>
  </si>
  <si>
    <t>Одбрана (%)</t>
  </si>
  <si>
    <t>Коначно (20)</t>
  </si>
  <si>
    <t>I</t>
  </si>
  <si>
    <t>II</t>
  </si>
  <si>
    <t>III</t>
  </si>
  <si>
    <t>IV</t>
  </si>
  <si>
    <t>V</t>
  </si>
  <si>
    <t>Укупно (10)</t>
  </si>
  <si>
    <t>Број долазака</t>
  </si>
  <si>
    <t>Поени (5)</t>
  </si>
  <si>
    <t>Поени (10)</t>
  </si>
  <si>
    <t xml:space="preserve"> 1082/2021</t>
  </si>
  <si>
    <t xml:space="preserve">Врачаревић, Александар   </t>
  </si>
  <si>
    <t xml:space="preserve"> 1030/2020</t>
  </si>
  <si>
    <t xml:space="preserve">Јовановић, Ђорђе   </t>
  </si>
  <si>
    <t xml:space="preserve"> 1016/2021</t>
  </si>
  <si>
    <t xml:space="preserve">Јошић, Бојана   </t>
  </si>
  <si>
    <t xml:space="preserve"> 1096/2022</t>
  </si>
  <si>
    <t xml:space="preserve">Милисављевић, Алекса   </t>
  </si>
  <si>
    <t xml:space="preserve"> 1083/2022</t>
  </si>
  <si>
    <t xml:space="preserve">Несторовић, Давид   </t>
  </si>
  <si>
    <t xml:space="preserve"> 1069/2021</t>
  </si>
  <si>
    <t xml:space="preserve">Нешовић, Маја   </t>
  </si>
  <si>
    <t xml:space="preserve"> 1097/2021</t>
  </si>
  <si>
    <t xml:space="preserve">Николић, Милош   </t>
  </si>
  <si>
    <t xml:space="preserve"> 1066/2022</t>
  </si>
  <si>
    <t xml:space="preserve">Поп-Јованов, Иван   </t>
  </si>
  <si>
    <t xml:space="preserve"> 1089/2021</t>
  </si>
  <si>
    <t xml:space="preserve">Савић, Ирена   </t>
  </si>
  <si>
    <t xml:space="preserve"> 1024/2021</t>
  </si>
  <si>
    <t xml:space="preserve">Стојић, Милена   </t>
  </si>
  <si>
    <t xml:space="preserve"> 1049/2021</t>
  </si>
  <si>
    <t xml:space="preserve">Тодоровић, Кристина   </t>
  </si>
  <si>
    <t xml:space="preserve"> 1069/2022</t>
  </si>
  <si>
    <t xml:space="preserve">Урошевић, Андрија   </t>
  </si>
  <si>
    <t xml:space="preserve"> 1022/2022</t>
  </si>
  <si>
    <t xml:space="preserve">Филиповић, Милена   </t>
  </si>
  <si>
    <t xml:space="preserve"> 1011/2022</t>
  </si>
  <si>
    <t xml:space="preserve">Шевкушић, Урош   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</si>
</sst>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6" sqref="P16"/>
    </sheetView>
  </sheetViews>
  <sheetFormatPr defaultColWidth="9.140625" defaultRowHeight="12.75"/>
  <cols>
    <col min="1" max="1" width="10.28125" style="0" customWidth="1"/>
    <col min="2" max="2" width="24.421875" style="0" customWidth="1"/>
    <col min="3" max="3" width="4.00390625" style="0" customWidth="1"/>
    <col min="4" max="4" width="3.8515625" style="0" customWidth="1"/>
    <col min="5" max="5" width="4.00390625" style="0" customWidth="1"/>
    <col min="6" max="6" width="3.8515625" style="0" customWidth="1"/>
    <col min="7" max="7" width="3.57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3.7109375" style="0" customWidth="1"/>
    <col min="12" max="12" width="3.8515625" style="0" customWidth="1"/>
    <col min="13" max="16" width="11.421875" style="0" customWidth="1"/>
    <col min="17" max="18" width="4.7109375" style="0" customWidth="1"/>
    <col min="19" max="19" width="4.8515625" style="0" customWidth="1"/>
    <col min="20" max="20" width="4.421875" style="0" customWidth="1"/>
    <col min="21" max="21" width="5.00390625" style="0" customWidth="1"/>
    <col min="22" max="22" width="10.7109375" style="0" customWidth="1"/>
    <col min="23" max="23" width="13.8515625" style="0" customWidth="1"/>
    <col min="24" max="24" width="11.421875" style="0" customWidth="1"/>
    <col min="25" max="25" width="14.57421875" style="0" customWidth="1"/>
    <col min="26" max="26" width="14.00390625" style="0" customWidth="1"/>
    <col min="27" max="16384" width="11.421875" style="0" customWidth="1"/>
  </cols>
  <sheetData>
    <row r="1" spans="1:26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3</v>
      </c>
      <c r="O1" s="1"/>
      <c r="P1" s="1"/>
      <c r="Q1" s="1" t="s">
        <v>4</v>
      </c>
      <c r="R1" s="1"/>
      <c r="S1" s="1"/>
      <c r="T1" s="1"/>
      <c r="U1" s="1"/>
      <c r="V1" s="1"/>
      <c r="W1" s="2" t="s">
        <v>5</v>
      </c>
      <c r="X1" s="2"/>
      <c r="Y1" s="3" t="s">
        <v>6</v>
      </c>
      <c r="Z1" s="4" t="s">
        <v>7</v>
      </c>
    </row>
    <row r="2" spans="1:26" ht="14.25">
      <c r="A2" s="1"/>
      <c r="B2" s="1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 t="s">
        <v>8</v>
      </c>
      <c r="N2" s="3" t="s">
        <v>9</v>
      </c>
      <c r="O2" s="3" t="s">
        <v>10</v>
      </c>
      <c r="P2" s="3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s="3" t="s">
        <v>18</v>
      </c>
      <c r="X2" s="3" t="s">
        <v>19</v>
      </c>
      <c r="Y2" s="3" t="s">
        <v>20</v>
      </c>
      <c r="Z2" s="4"/>
    </row>
    <row r="3" spans="1:26" ht="14.25">
      <c r="A3" t="s">
        <v>21</v>
      </c>
      <c r="B3" t="s">
        <v>22</v>
      </c>
      <c r="M3">
        <f aca="true" t="shared" si="0" ref="M3:M16">SUM(C3:L3)/2</f>
        <v>0</v>
      </c>
      <c r="P3">
        <f aca="true" t="shared" si="1" ref="P3:P16">N3*O3/100</f>
        <v>0</v>
      </c>
      <c r="Q3">
        <v>10</v>
      </c>
      <c r="R3">
        <v>4.43</v>
      </c>
      <c r="V3">
        <f aca="true" t="shared" si="2" ref="V3:V16">SUM(Q3:U3)/5</f>
        <v>2.886</v>
      </c>
      <c r="W3" s="6">
        <v>0</v>
      </c>
      <c r="X3">
        <f aca="true" t="shared" si="3" ref="X3:X16">W3/10*5</f>
        <v>0</v>
      </c>
      <c r="Y3" s="6">
        <v>6.67</v>
      </c>
      <c r="Z3">
        <f aca="true" t="shared" si="4" ref="Z3:Z16">M3+P3+V3+X3+Y3</f>
        <v>9.556000000000001</v>
      </c>
    </row>
    <row r="4" spans="1:26" ht="14.25">
      <c r="A4" t="s">
        <v>23</v>
      </c>
      <c r="B4" t="s">
        <v>24</v>
      </c>
      <c r="C4">
        <v>1</v>
      </c>
      <c r="E4">
        <v>1</v>
      </c>
      <c r="F4">
        <v>1</v>
      </c>
      <c r="H4">
        <v>1</v>
      </c>
      <c r="I4">
        <v>1</v>
      </c>
      <c r="J4">
        <v>1</v>
      </c>
      <c r="M4">
        <f t="shared" si="0"/>
        <v>3</v>
      </c>
      <c r="P4">
        <f t="shared" si="1"/>
        <v>0</v>
      </c>
      <c r="Q4">
        <v>10</v>
      </c>
      <c r="R4">
        <v>5.29</v>
      </c>
      <c r="S4">
        <v>0</v>
      </c>
      <c r="V4">
        <f t="shared" si="2"/>
        <v>3.058</v>
      </c>
      <c r="W4" s="6">
        <v>7</v>
      </c>
      <c r="X4">
        <f t="shared" si="3"/>
        <v>3.5</v>
      </c>
      <c r="Y4" s="6">
        <v>6.67</v>
      </c>
      <c r="Z4">
        <f t="shared" si="4"/>
        <v>16.228</v>
      </c>
    </row>
    <row r="5" spans="1:26" ht="14.25">
      <c r="A5" t="s">
        <v>25</v>
      </c>
      <c r="B5" t="s">
        <v>26</v>
      </c>
      <c r="M5">
        <f t="shared" si="0"/>
        <v>0</v>
      </c>
      <c r="P5">
        <f t="shared" si="1"/>
        <v>0</v>
      </c>
      <c r="Q5">
        <v>8.14</v>
      </c>
      <c r="R5">
        <v>10</v>
      </c>
      <c r="T5">
        <v>3.17</v>
      </c>
      <c r="U5">
        <v>7</v>
      </c>
      <c r="V5">
        <f t="shared" si="2"/>
        <v>5.662000000000001</v>
      </c>
      <c r="W5" s="6">
        <v>0</v>
      </c>
      <c r="X5">
        <f t="shared" si="3"/>
        <v>0</v>
      </c>
      <c r="Y5" s="6">
        <v>10</v>
      </c>
      <c r="Z5">
        <f t="shared" si="4"/>
        <v>15.662</v>
      </c>
    </row>
    <row r="6" spans="1:26" ht="14.25">
      <c r="A6" t="s">
        <v>27</v>
      </c>
      <c r="B6" t="s">
        <v>28</v>
      </c>
      <c r="M6">
        <f t="shared" si="0"/>
        <v>0</v>
      </c>
      <c r="P6">
        <f t="shared" si="1"/>
        <v>0</v>
      </c>
      <c r="V6">
        <f t="shared" si="2"/>
        <v>0</v>
      </c>
      <c r="W6" s="6">
        <v>0</v>
      </c>
      <c r="X6">
        <f t="shared" si="3"/>
        <v>0</v>
      </c>
      <c r="Y6" s="6">
        <v>0</v>
      </c>
      <c r="Z6">
        <f t="shared" si="4"/>
        <v>0</v>
      </c>
    </row>
    <row r="7" spans="1:26" ht="14.25">
      <c r="A7" t="s">
        <v>29</v>
      </c>
      <c r="B7" t="s">
        <v>30</v>
      </c>
      <c r="M7">
        <f t="shared" si="0"/>
        <v>0</v>
      </c>
      <c r="P7">
        <f t="shared" si="1"/>
        <v>0</v>
      </c>
      <c r="V7">
        <f t="shared" si="2"/>
        <v>0</v>
      </c>
      <c r="W7" s="6">
        <v>0</v>
      </c>
      <c r="X7">
        <f t="shared" si="3"/>
        <v>0</v>
      </c>
      <c r="Y7" s="6">
        <v>0</v>
      </c>
      <c r="Z7">
        <f t="shared" si="4"/>
        <v>0</v>
      </c>
    </row>
    <row r="8" spans="1:26" ht="14.25">
      <c r="A8" t="s">
        <v>31</v>
      </c>
      <c r="B8" t="s">
        <v>32</v>
      </c>
      <c r="M8">
        <f t="shared" si="0"/>
        <v>0</v>
      </c>
      <c r="P8">
        <f t="shared" si="1"/>
        <v>0</v>
      </c>
      <c r="Q8">
        <v>8.14</v>
      </c>
      <c r="R8">
        <v>6.76</v>
      </c>
      <c r="S8">
        <v>5.14</v>
      </c>
      <c r="T8">
        <v>3.92</v>
      </c>
      <c r="U8">
        <v>5.9</v>
      </c>
      <c r="V8">
        <f t="shared" si="2"/>
        <v>5.9719999999999995</v>
      </c>
      <c r="W8" s="6">
        <v>0</v>
      </c>
      <c r="X8">
        <f t="shared" si="3"/>
        <v>0</v>
      </c>
      <c r="Y8" s="6">
        <v>10</v>
      </c>
      <c r="Z8">
        <f t="shared" si="4"/>
        <v>15.972</v>
      </c>
    </row>
    <row r="9" spans="1:26" ht="14.25">
      <c r="A9" t="s">
        <v>33</v>
      </c>
      <c r="B9" t="s">
        <v>34</v>
      </c>
      <c r="M9">
        <f t="shared" si="0"/>
        <v>0</v>
      </c>
      <c r="P9">
        <f t="shared" si="1"/>
        <v>0</v>
      </c>
      <c r="S9">
        <v>3.86</v>
      </c>
      <c r="T9">
        <v>4</v>
      </c>
      <c r="U9">
        <v>8.43</v>
      </c>
      <c r="V9">
        <f t="shared" si="2"/>
        <v>3.258</v>
      </c>
      <c r="W9" s="6">
        <v>0</v>
      </c>
      <c r="X9">
        <f t="shared" si="3"/>
        <v>0</v>
      </c>
      <c r="Y9" s="6">
        <v>10</v>
      </c>
      <c r="Z9">
        <f t="shared" si="4"/>
        <v>13.258</v>
      </c>
    </row>
    <row r="10" spans="1:26" ht="14.25">
      <c r="A10" t="s">
        <v>35</v>
      </c>
      <c r="B10" t="s">
        <v>36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5</v>
      </c>
      <c r="P10">
        <f t="shared" si="1"/>
        <v>0</v>
      </c>
      <c r="Q10">
        <v>10</v>
      </c>
      <c r="R10">
        <v>6.29</v>
      </c>
      <c r="S10">
        <v>10</v>
      </c>
      <c r="T10">
        <v>4.5</v>
      </c>
      <c r="U10">
        <v>9.82</v>
      </c>
      <c r="V10">
        <f t="shared" si="2"/>
        <v>8.122</v>
      </c>
      <c r="W10" s="6">
        <v>6</v>
      </c>
      <c r="X10">
        <f t="shared" si="3"/>
        <v>3</v>
      </c>
      <c r="Y10" s="6">
        <v>10</v>
      </c>
      <c r="Z10">
        <f t="shared" si="4"/>
        <v>26.122</v>
      </c>
    </row>
    <row r="11" spans="1:26" ht="14.25">
      <c r="A11" t="s">
        <v>37</v>
      </c>
      <c r="B11" t="s">
        <v>38</v>
      </c>
      <c r="M11">
        <f t="shared" si="0"/>
        <v>0</v>
      </c>
      <c r="P11">
        <f t="shared" si="1"/>
        <v>0</v>
      </c>
      <c r="Q11">
        <v>6.24</v>
      </c>
      <c r="R11">
        <v>2.57</v>
      </c>
      <c r="V11">
        <f t="shared" si="2"/>
        <v>1.762</v>
      </c>
      <c r="W11" s="6">
        <v>0</v>
      </c>
      <c r="X11">
        <f t="shared" si="3"/>
        <v>0</v>
      </c>
      <c r="Y11" s="6">
        <v>0</v>
      </c>
      <c r="Z11">
        <f t="shared" si="4"/>
        <v>1.762</v>
      </c>
    </row>
    <row r="12" spans="1:26" ht="14.25">
      <c r="A12" s="7" t="s">
        <v>39</v>
      </c>
      <c r="B12" s="7" t="s">
        <v>40</v>
      </c>
      <c r="E12">
        <v>1</v>
      </c>
      <c r="G12">
        <v>1</v>
      </c>
      <c r="I12">
        <v>1</v>
      </c>
      <c r="K12">
        <v>1</v>
      </c>
      <c r="L12">
        <v>1</v>
      </c>
      <c r="M12">
        <f t="shared" si="0"/>
        <v>2.5</v>
      </c>
      <c r="P12">
        <f t="shared" si="1"/>
        <v>0</v>
      </c>
      <c r="Q12">
        <v>9.52</v>
      </c>
      <c r="R12">
        <v>6.29</v>
      </c>
      <c r="V12">
        <f t="shared" si="2"/>
        <v>3.162</v>
      </c>
      <c r="W12" s="6">
        <v>7</v>
      </c>
      <c r="X12">
        <f t="shared" si="3"/>
        <v>3.5</v>
      </c>
      <c r="Y12" s="6">
        <v>0</v>
      </c>
      <c r="Z12">
        <f t="shared" si="4"/>
        <v>9.161999999999999</v>
      </c>
    </row>
    <row r="13" spans="1:26" ht="14.25">
      <c r="A13" t="s">
        <v>41</v>
      </c>
      <c r="B13" t="s">
        <v>42</v>
      </c>
      <c r="M13">
        <f t="shared" si="0"/>
        <v>0</v>
      </c>
      <c r="P13">
        <f t="shared" si="1"/>
        <v>0</v>
      </c>
      <c r="Q13">
        <v>10</v>
      </c>
      <c r="R13">
        <v>6.29</v>
      </c>
      <c r="S13">
        <v>7.95</v>
      </c>
      <c r="T13">
        <v>5.5</v>
      </c>
      <c r="U13">
        <v>9.29</v>
      </c>
      <c r="V13">
        <f t="shared" si="2"/>
        <v>7.806</v>
      </c>
      <c r="W13" s="6">
        <v>0</v>
      </c>
      <c r="X13">
        <f t="shared" si="3"/>
        <v>0</v>
      </c>
      <c r="Y13" s="6">
        <v>10</v>
      </c>
      <c r="Z13">
        <f t="shared" si="4"/>
        <v>17.806</v>
      </c>
    </row>
    <row r="14" spans="1:26" ht="14.25">
      <c r="A14" t="s">
        <v>43</v>
      </c>
      <c r="B14" t="s">
        <v>44</v>
      </c>
      <c r="M14">
        <f t="shared" si="0"/>
        <v>0</v>
      </c>
      <c r="P14">
        <f t="shared" si="1"/>
        <v>0</v>
      </c>
      <c r="Q14">
        <v>10</v>
      </c>
      <c r="R14">
        <v>9.57</v>
      </c>
      <c r="S14">
        <v>6.38</v>
      </c>
      <c r="T14">
        <v>4.11</v>
      </c>
      <c r="U14">
        <v>7</v>
      </c>
      <c r="V14">
        <f t="shared" si="2"/>
        <v>7.412000000000001</v>
      </c>
      <c r="W14" s="6">
        <v>8</v>
      </c>
      <c r="X14">
        <f t="shared" si="3"/>
        <v>4</v>
      </c>
      <c r="Y14" s="6">
        <v>10</v>
      </c>
      <c r="Z14">
        <f t="shared" si="4"/>
        <v>21.412</v>
      </c>
    </row>
    <row r="15" spans="1:26" ht="14.25">
      <c r="A15" t="s">
        <v>45</v>
      </c>
      <c r="B15" t="s">
        <v>46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f t="shared" si="0"/>
        <v>5</v>
      </c>
      <c r="P15">
        <f t="shared" si="1"/>
        <v>0</v>
      </c>
      <c r="Q15">
        <v>10</v>
      </c>
      <c r="R15">
        <v>5.33</v>
      </c>
      <c r="S15">
        <v>7.95</v>
      </c>
      <c r="T15">
        <v>1.17</v>
      </c>
      <c r="U15">
        <v>7.19</v>
      </c>
      <c r="V15">
        <f t="shared" si="2"/>
        <v>6.328</v>
      </c>
      <c r="W15" s="6">
        <v>10</v>
      </c>
      <c r="X15">
        <f t="shared" si="3"/>
        <v>5</v>
      </c>
      <c r="Y15" s="6">
        <v>10</v>
      </c>
      <c r="Z15">
        <f t="shared" si="4"/>
        <v>26.328</v>
      </c>
    </row>
    <row r="16" spans="1:26" ht="14.25">
      <c r="A16" t="s">
        <v>47</v>
      </c>
      <c r="B16" t="s">
        <v>48</v>
      </c>
      <c r="C16">
        <v>1</v>
      </c>
      <c r="D16">
        <v>1</v>
      </c>
      <c r="E16">
        <v>1</v>
      </c>
      <c r="F16">
        <v>1</v>
      </c>
      <c r="H16">
        <v>1</v>
      </c>
      <c r="J16">
        <v>1</v>
      </c>
      <c r="L16">
        <v>1</v>
      </c>
      <c r="M16">
        <f t="shared" si="0"/>
        <v>3.5</v>
      </c>
      <c r="N16">
        <v>20</v>
      </c>
      <c r="P16">
        <f t="shared" si="1"/>
        <v>0</v>
      </c>
      <c r="Q16">
        <v>8.62</v>
      </c>
      <c r="R16">
        <v>7.24</v>
      </c>
      <c r="S16">
        <v>7.95</v>
      </c>
      <c r="T16">
        <v>3.83</v>
      </c>
      <c r="U16">
        <v>10</v>
      </c>
      <c r="V16">
        <f t="shared" si="2"/>
        <v>7.5280000000000005</v>
      </c>
      <c r="W16" s="6">
        <v>9</v>
      </c>
      <c r="X16">
        <f t="shared" si="3"/>
        <v>4.5</v>
      </c>
      <c r="Y16" s="6">
        <v>10</v>
      </c>
      <c r="Z16">
        <f t="shared" si="4"/>
        <v>25.528</v>
      </c>
    </row>
    <row r="17" spans="17:22" ht="14.25">
      <c r="Q17">
        <f>AVERAGE(Q3:Q16)</f>
        <v>9.15090909090909</v>
      </c>
      <c r="R17">
        <f>AVERAGE(R3:R16)</f>
        <v>6.369090909090909</v>
      </c>
      <c r="S17">
        <f>AVERAGE(S3:S16)</f>
        <v>6.15375</v>
      </c>
      <c r="T17">
        <f>AVERAGE(T3:T16)</f>
        <v>3.775</v>
      </c>
      <c r="U17">
        <f>AVERAGE(U3:U16)</f>
        <v>8.07875</v>
      </c>
      <c r="V17">
        <f>SUM(V3:V16)/COUNTIF(V3:V16,"&lt;&gt;0")</f>
        <v>5.246333333333333</v>
      </c>
    </row>
  </sheetData>
  <sheetProtection selectLockedCells="1" selectUnlockedCells="1"/>
  <mergeCells count="7">
    <mergeCell ref="A1:A2"/>
    <mergeCell ref="B1:B2"/>
    <mergeCell ref="C1:M1"/>
    <mergeCell ref="N1:P1"/>
    <mergeCell ref="Q1:V1"/>
    <mergeCell ref="W1:X1"/>
    <mergeCell ref="Z1:Z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2023-06-13T10:57:44Z</dcterms:modified>
  <cp:category/>
  <cp:version/>
  <cp:contentType/>
  <cp:contentStatus/>
  <cp:revision>27</cp:revision>
</cp:coreProperties>
</file>